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-15" yWindow="45" windowWidth="19320" windowHeight="11610" activeTab="2"/>
  </bookViews>
  <sheets>
    <sheet name="附件1" sheetId="14" r:id="rId1"/>
    <sheet name="附件2" sheetId="11" r:id="rId2"/>
    <sheet name="附件3" sheetId="6" r:id="rId3"/>
    <sheet name="附件4" sheetId="9" r:id="rId4"/>
  </sheets>
  <definedNames>
    <definedName name="_xlnm._FilterDatabase" localSheetId="2" hidden="1">附件3!$A$5:$R$18</definedName>
    <definedName name="_xlnm.Print_Area" localSheetId="1">附件2!$A$1:$L$14</definedName>
    <definedName name="_xlnm.Print_Area" localSheetId="2">附件3!$A$1:$R$18</definedName>
    <definedName name="_xlnm.Print_Area" localSheetId="3">附件4!$A$1:$F$41</definedName>
    <definedName name="_xlnm.Print_Titles" localSheetId="2">附件3!$4:$6</definedName>
    <definedName name="_xlnm.Print_Titles" localSheetId="3">附件4!$4:$5</definedName>
  </definedNames>
  <calcPr calcId="145621"/>
</workbook>
</file>

<file path=xl/calcChain.xml><?xml version="1.0" encoding="utf-8"?>
<calcChain xmlns="http://schemas.openxmlformats.org/spreadsheetml/2006/main">
  <c r="E8" i="14" l="1"/>
  <c r="E9" i="14"/>
  <c r="E10" i="14"/>
  <c r="E11" i="14"/>
  <c r="E12" i="14"/>
  <c r="E13" i="14"/>
  <c r="E14" i="14"/>
  <c r="E7" i="14"/>
  <c r="F6" i="14"/>
  <c r="G6" i="14"/>
  <c r="E6" i="14"/>
  <c r="D6" i="14"/>
  <c r="C9" i="14" l="1"/>
  <c r="C10" i="14"/>
  <c r="C13" i="14"/>
  <c r="C14" i="14"/>
  <c r="C7" i="14"/>
  <c r="C8" i="14"/>
  <c r="C11" i="14"/>
  <c r="C12" i="14"/>
  <c r="C6" i="14" l="1"/>
  <c r="H6" i="11"/>
  <c r="G6" i="11"/>
  <c r="E6" i="11"/>
  <c r="D6" i="11"/>
  <c r="I14" i="11"/>
  <c r="I10" i="11"/>
  <c r="F14" i="11"/>
  <c r="F13" i="11"/>
  <c r="F12" i="11"/>
  <c r="F11" i="11"/>
  <c r="F10" i="11"/>
  <c r="F9" i="11"/>
  <c r="F8" i="11"/>
  <c r="F7" i="11"/>
  <c r="C14" i="11"/>
  <c r="C13" i="11"/>
  <c r="C12" i="11"/>
  <c r="C11" i="11"/>
  <c r="C10" i="11"/>
  <c r="C9" i="11"/>
  <c r="C8" i="11"/>
  <c r="C7" i="11"/>
  <c r="J8" i="11"/>
  <c r="K8" i="11"/>
  <c r="I8" i="11" s="1"/>
  <c r="J9" i="11"/>
  <c r="K9" i="11"/>
  <c r="J10" i="11"/>
  <c r="K10" i="11"/>
  <c r="J11" i="11"/>
  <c r="K11" i="11"/>
  <c r="J12" i="11"/>
  <c r="K12" i="11"/>
  <c r="I12" i="11" s="1"/>
  <c r="J13" i="11"/>
  <c r="K13" i="11"/>
  <c r="J14" i="11"/>
  <c r="K14" i="11"/>
  <c r="K7" i="11"/>
  <c r="J7" i="11"/>
  <c r="J6" i="11" s="1"/>
  <c r="K6" i="11" l="1"/>
  <c r="I6" i="11" s="1"/>
  <c r="I13" i="11"/>
  <c r="I11" i="11"/>
  <c r="I9" i="11"/>
  <c r="I7" i="11"/>
  <c r="C6" i="11"/>
  <c r="F6" i="11"/>
  <c r="P16" i="6" l="1"/>
  <c r="O16" i="6"/>
  <c r="N16" i="6"/>
  <c r="M16" i="6"/>
  <c r="L16" i="6"/>
  <c r="K16" i="6"/>
  <c r="J16" i="6"/>
  <c r="I16" i="6"/>
  <c r="H16" i="6"/>
  <c r="G16" i="6"/>
  <c r="F16" i="6"/>
  <c r="E16" i="6"/>
  <c r="P14" i="6"/>
  <c r="O14" i="6"/>
  <c r="N14" i="6"/>
  <c r="M14" i="6"/>
  <c r="L14" i="6"/>
  <c r="K14" i="6"/>
  <c r="J14" i="6"/>
  <c r="I14" i="6"/>
  <c r="H14" i="6"/>
  <c r="G14" i="6"/>
  <c r="F14" i="6"/>
  <c r="E14" i="6"/>
  <c r="P8" i="6"/>
  <c r="O8" i="6"/>
  <c r="N8" i="6"/>
  <c r="M8" i="6"/>
  <c r="L8" i="6"/>
  <c r="K8" i="6"/>
  <c r="J8" i="6"/>
  <c r="I8" i="6"/>
  <c r="H8" i="6"/>
  <c r="G8" i="6"/>
  <c r="F8" i="6"/>
  <c r="E8" i="6"/>
  <c r="P11" i="6"/>
  <c r="O11" i="6"/>
  <c r="N11" i="6"/>
  <c r="M11" i="6"/>
  <c r="L11" i="6"/>
  <c r="K11" i="6"/>
  <c r="J11" i="6"/>
  <c r="I11" i="6"/>
  <c r="H11" i="6"/>
  <c r="G11" i="6"/>
  <c r="F11" i="6"/>
  <c r="E11" i="6"/>
  <c r="D18" i="6"/>
  <c r="D17" i="6"/>
  <c r="D15" i="6"/>
  <c r="D14" i="6" s="1"/>
  <c r="D13" i="6"/>
  <c r="D12" i="6"/>
  <c r="D10" i="6"/>
  <c r="D9" i="6"/>
  <c r="F7" i="6" l="1"/>
  <c r="J7" i="6"/>
  <c r="N7" i="6"/>
  <c r="G7" i="6"/>
  <c r="K7" i="6"/>
  <c r="O7" i="6"/>
  <c r="H7" i="6"/>
  <c r="L7" i="6"/>
  <c r="P7" i="6"/>
  <c r="E7" i="6"/>
  <c r="I7" i="6"/>
  <c r="M7" i="6"/>
  <c r="D11" i="6"/>
  <c r="D16" i="6"/>
  <c r="D8" i="6"/>
  <c r="D7" i="6" s="1"/>
  <c r="C18" i="6" l="1"/>
  <c r="C17" i="6"/>
  <c r="C15" i="6"/>
  <c r="C14" i="6" s="1"/>
  <c r="C13" i="6"/>
  <c r="C12" i="6"/>
  <c r="C10" i="6"/>
  <c r="C9" i="6"/>
  <c r="C8" i="6" l="1"/>
  <c r="C11" i="6"/>
  <c r="C16" i="6"/>
  <c r="C7" i="6" l="1"/>
</calcChain>
</file>

<file path=xl/sharedStrings.xml><?xml version="1.0" encoding="utf-8"?>
<sst xmlns="http://schemas.openxmlformats.org/spreadsheetml/2006/main" count="215" uniqueCount="179">
  <si>
    <t>单位：万元</t>
  </si>
  <si>
    <t>序号</t>
  </si>
  <si>
    <t>蓬江区</t>
  </si>
  <si>
    <t>江海区</t>
  </si>
  <si>
    <t>新会区</t>
  </si>
  <si>
    <t>台山市</t>
  </si>
  <si>
    <t>开平市</t>
  </si>
  <si>
    <t>鹤山市</t>
  </si>
  <si>
    <t>恩平市</t>
  </si>
  <si>
    <t>统筹投入方向</t>
  </si>
  <si>
    <t>水利基础设施</t>
  </si>
  <si>
    <t>公共服务设施</t>
  </si>
  <si>
    <t>长效管护机制</t>
  </si>
  <si>
    <t>村道硬化</t>
  </si>
  <si>
    <t>一</t>
    <phoneticPr fontId="2" type="noConversion"/>
  </si>
  <si>
    <t>三</t>
    <phoneticPr fontId="2" type="noConversion"/>
  </si>
  <si>
    <t>村道硬化</t>
    <phoneticPr fontId="2" type="noConversion"/>
  </si>
  <si>
    <t>四</t>
    <phoneticPr fontId="2" type="noConversion"/>
  </si>
  <si>
    <t>水利基础设施</t>
    <phoneticPr fontId="2" type="noConversion"/>
  </si>
  <si>
    <t>公共服务设施</t>
    <phoneticPr fontId="2" type="noConversion"/>
  </si>
  <si>
    <t>村庄美化绿化</t>
    <phoneticPr fontId="2" type="noConversion"/>
  </si>
  <si>
    <t>乡村旅游和旅游厕所改造</t>
    <phoneticPr fontId="2" type="noConversion"/>
  </si>
  <si>
    <t>“三清理”“三拆除”“三整治”环境整治任务</t>
  </si>
  <si>
    <t>江门市民政局</t>
  </si>
  <si>
    <t>江门市文化广电旅游体育局</t>
  </si>
  <si>
    <t>备注</t>
    <phoneticPr fontId="2" type="noConversion"/>
  </si>
  <si>
    <t>备注</t>
    <phoneticPr fontId="2" type="noConversion"/>
  </si>
  <si>
    <t>2120899其他国有土地使用权出让收入安排的支出</t>
  </si>
  <si>
    <t>2160299 其他商业流通事务支出</t>
  </si>
  <si>
    <t>功能分类科目</t>
    <phoneticPr fontId="12" type="noConversion"/>
  </si>
  <si>
    <t>2120501城乡社区环境卫生</t>
  </si>
  <si>
    <t>2120199其他城乡社区管理事务支出</t>
  </si>
  <si>
    <t>2140104公路建设</t>
  </si>
  <si>
    <t>2130308水利前期工作</t>
  </si>
  <si>
    <t>基金预算-土地出让收入</t>
    <phoneticPr fontId="12" type="noConversion"/>
  </si>
  <si>
    <t>市本级</t>
    <phoneticPr fontId="2" type="noConversion"/>
  </si>
  <si>
    <t>市城市管理和综合执法局</t>
  </si>
  <si>
    <t>市住房和城乡建设局</t>
  </si>
  <si>
    <t>市交通运输局</t>
  </si>
  <si>
    <t>市水利局</t>
  </si>
  <si>
    <t xml:space="preserve">市供销合作联社 </t>
  </si>
  <si>
    <t>合计</t>
    <phoneticPr fontId="12" type="noConversion"/>
  </si>
  <si>
    <t>合计</t>
    <phoneticPr fontId="12" type="noConversion"/>
  </si>
  <si>
    <t>小计</t>
    <phoneticPr fontId="12" type="noConversion"/>
  </si>
  <si>
    <t>项目内容</t>
  </si>
  <si>
    <t>工作要求</t>
  </si>
  <si>
    <t>江门市城市管理和综合执法局</t>
  </si>
  <si>
    <t>用于各市（区）考核任务</t>
  </si>
  <si>
    <t>用于生活垃圾分类减量</t>
  </si>
  <si>
    <t>工作经费</t>
  </si>
  <si>
    <t>宜居城镇</t>
  </si>
  <si>
    <t>宜居村庄</t>
  </si>
  <si>
    <t>宜居城乡建设工作
经费和培训费</t>
  </si>
  <si>
    <t>开展生态示范村创建工作</t>
  </si>
  <si>
    <t>农村公路建设（通200人以上自然村公路路面硬化、砂土路和等外路改造）</t>
  </si>
  <si>
    <t>农村公路养护</t>
  </si>
  <si>
    <t>江门市水利局</t>
  </si>
  <si>
    <t xml:space="preserve">江门市供销合作联社 </t>
  </si>
  <si>
    <t>江门市农产品产销对接流通体系工程建设</t>
  </si>
  <si>
    <t>市供销社直属企业：建设完善农产品种植基地1个、农产品加工配送中心1个、农产品电商平台1个、农产品连锁店5家、旗舰店1家等；新会区：建设完善示范专业合作社1家、农产品种植基地1个、庄稼医院1家、测土配方中心1家、农产品连锁店2家；台山市：建设完善示范专业合作社1家、农资农技服务机构1家、庄稼医院1家、农产品连锁店3家、农产品品牌1个；开平市：建设完善示范专业合作社1家、农资农技服务机构1家、庄稼医院1家、农产品区域批发市场1家、农产品连锁店2家；鹤山市：建设完善示范专业合作社1家、庄稼医院1家、农产品连锁店1家；恩平市：建设完善农产品电商平台1家、示范专业合作社1家、农资农技服务机构1家、庄稼医院1家、测土配方中心1家、农产品连锁店2家。</t>
  </si>
  <si>
    <t>市供销社直属企业：建设完善三农综合服务平台1家、日用消费品经营服务平台1个、系统宣传、业务培训等；新会区：建设完善农村电商服务平台1个、再生资源经营网点1家、建设完善综合服务中心2家；台山市：建设完善农资经营服务平台1家、电商平台1家、综合服务中心2家，举办“放心农资、科技信息、电商服务”三下乡活动；开平市：建设完善农资经营服务平台1家、再生资源经营网点1家、综合服务中心1家；鹤山市：建设完善日用消费品经营服务平台1个、建设完善综合服务中心1家；恩平市：建设完善三农综合服务平台1家、农产品加工配送中心1家、综合服务中心1家。</t>
  </si>
  <si>
    <t>2019年市级乡村振兴战略-生态宜居美丽乡村建设奖补专项资金（第二批）安排表</t>
    <phoneticPr fontId="2" type="noConversion"/>
  </si>
  <si>
    <t>附件2：</t>
    <phoneticPr fontId="2" type="noConversion"/>
  </si>
  <si>
    <t>市文化广电旅游体育局</t>
    <phoneticPr fontId="2" type="noConversion"/>
  </si>
  <si>
    <t>序号</t>
    <phoneticPr fontId="2" type="noConversion"/>
  </si>
  <si>
    <t>合计</t>
    <phoneticPr fontId="12" type="noConversion"/>
  </si>
  <si>
    <t>市（县）别</t>
    <phoneticPr fontId="2" type="noConversion"/>
  </si>
  <si>
    <t>村庄美化绿化</t>
    <phoneticPr fontId="2" type="noConversion"/>
  </si>
  <si>
    <t>小计</t>
    <phoneticPr fontId="2" type="noConversion"/>
  </si>
  <si>
    <t>小计</t>
    <phoneticPr fontId="2" type="noConversion"/>
  </si>
  <si>
    <t>附件4：</t>
    <phoneticPr fontId="12" type="noConversion"/>
  </si>
  <si>
    <t>附件3：</t>
    <phoneticPr fontId="2" type="noConversion"/>
  </si>
  <si>
    <t>合计</t>
    <phoneticPr fontId="19" type="noConversion"/>
  </si>
  <si>
    <t>附件1：</t>
    <phoneticPr fontId="2" type="noConversion"/>
  </si>
  <si>
    <t>单位：万元</t>
    <phoneticPr fontId="2" type="noConversion"/>
  </si>
  <si>
    <t>备注</t>
    <phoneticPr fontId="2" type="noConversion"/>
  </si>
  <si>
    <t>类别</t>
    <phoneticPr fontId="19" type="noConversion"/>
  </si>
  <si>
    <t>资金投入方向</t>
    <phoneticPr fontId="19" type="noConversion"/>
  </si>
  <si>
    <t>一</t>
    <phoneticPr fontId="19" type="noConversion"/>
  </si>
  <si>
    <t>“三清理”“三拆除”“三整治”环境整治任务</t>
    <phoneticPr fontId="19" type="noConversion"/>
  </si>
  <si>
    <t>江门市农业农村局</t>
    <phoneticPr fontId="19" type="noConversion"/>
  </si>
  <si>
    <t>用于开展2019年度生态宜居美丽乡村建设工作</t>
    <phoneticPr fontId="19" type="noConversion"/>
  </si>
  <si>
    <t>完成全市1108个村（社区）的“三清三拆三整治”环境整治年度工作任务，其中蓬江区75个、江海区48个、新会区198个、台山市288个、开平市231个、鹤山市116个、恩平市152个。</t>
    <phoneticPr fontId="19" type="noConversion"/>
  </si>
  <si>
    <t>建立健全村收集、镇转运、县处理的生活垃圾收运处理体系，科学配置收运处理基础设施，完善各级资金投入机制，按照每个自然村1个以上垃圾收集点、1个以上保洁员标准配备,全面推进“村村保洁”，村庄保洁覆盖率达100%。</t>
    <phoneticPr fontId="19" type="noConversion"/>
  </si>
  <si>
    <t>推动生活垃圾分类减量，开展生活垃圾分类试点工作。各市（区）采取以点带面，逐步推进的方式，每年选取一个镇两条村作为试点推进，设置分类垃圾桶，建立分类收集、分类运输处理的收运处理体系，开展生活分类宣传等。</t>
    <phoneticPr fontId="19" type="noConversion"/>
  </si>
  <si>
    <t>委托考核等工作经费。</t>
    <phoneticPr fontId="19" type="noConversion"/>
  </si>
  <si>
    <t>江门市住房和
城乡建设局</t>
    <phoneticPr fontId="19" type="noConversion"/>
  </si>
  <si>
    <t>新会区1个镇、台山市1个镇。</t>
    <phoneticPr fontId="19" type="noConversion"/>
  </si>
  <si>
    <t>蓬江区2个村，江海区2个村，新会区3个村、台山市2个村，开平市2个村，鹤山市1个村，恩平市2个村。</t>
    <phoneticPr fontId="19" type="noConversion"/>
  </si>
  <si>
    <t>专项考核工作经费和培训费。</t>
    <phoneticPr fontId="19" type="noConversion"/>
  </si>
  <si>
    <t>二</t>
    <phoneticPr fontId="19" type="noConversion"/>
  </si>
  <si>
    <t>村庄美化绿化</t>
    <phoneticPr fontId="19" type="noConversion"/>
  </si>
  <si>
    <t>江门市自然资源局</t>
    <phoneticPr fontId="19" type="noConversion"/>
  </si>
  <si>
    <t>国家级湿地公园（试点）</t>
    <phoneticPr fontId="19" type="noConversion"/>
  </si>
  <si>
    <t>对新会小鸟天堂、台山镇海湾红树林、开平孔雀湖等三个国家级湿地公园（试点）进行补助。</t>
    <phoneticPr fontId="19" type="noConversion"/>
  </si>
  <si>
    <t>用于补助乡村振兴绿化示范村</t>
    <phoneticPr fontId="19" type="noConversion"/>
  </si>
  <si>
    <t>新会区、台山市、开平市、鹤山市、恩平市各建成2条乡村振兴绿化示范村。</t>
  </si>
  <si>
    <t>用于古树公园建设补助</t>
    <phoneticPr fontId="19" type="noConversion"/>
  </si>
  <si>
    <t>对新会区崖门镇坑口村格木古树公园（省级试点）、开平市马冈镇北湖村古树公园、鹤山市鹤城镇大坪村红椎林古树公园进行补助。</t>
    <phoneticPr fontId="19" type="noConversion"/>
  </si>
  <si>
    <t>江门市应急管理局</t>
    <phoneticPr fontId="19" type="noConversion"/>
  </si>
  <si>
    <t>乡镇森林消防物资购置</t>
  </si>
  <si>
    <t>新会区，购置3台水泵和6000米水带；台山市，购置3台水泵和6000米水带；开平市，购置3台水泵和6000米水带；鹤山市，购置2台水泵和4000米水带；恩平市，购置3台水泵和6000米水带。</t>
    <phoneticPr fontId="19" type="noConversion"/>
  </si>
  <si>
    <t>江门市生态环境局</t>
    <phoneticPr fontId="19" type="noConversion"/>
  </si>
  <si>
    <t>全市共创建87条生态示范村，各市（区）创建目标为：蓬江区3条、江海区11条、新会区17条、台山市17条、开平市11条、鹤山市15条、恩平市13条。</t>
    <phoneticPr fontId="19" type="noConversion"/>
  </si>
  <si>
    <t>三</t>
    <phoneticPr fontId="19" type="noConversion"/>
  </si>
  <si>
    <t>农村公路建设及村道硬化</t>
    <phoneticPr fontId="19" type="noConversion"/>
  </si>
  <si>
    <t>江门市交通运输局</t>
    <phoneticPr fontId="19" type="noConversion"/>
  </si>
  <si>
    <t>2019年全市安排农村公路建设264.338公里，其中蓬江14.77公里、江海6.752公里、新会36.637公里、台山67.253公里、开平57.4公里、鹤山38.992公里、恩平42.534公里，市级按照约16万元/公里补助。</t>
    <phoneticPr fontId="19" type="noConversion"/>
  </si>
  <si>
    <t>2019年全市农村公路养护里程为3637.1公里，其中：蓬江233公里、江海50.5公里、新会546.5公里、台山1075.3公里、开平598.3公里、鹤山489.4公里、恩平644.1公里，市级按照1000元/公里补助。</t>
    <phoneticPr fontId="19" type="noConversion"/>
  </si>
  <si>
    <t>创建“四好农村路”省级示范县</t>
    <phoneticPr fontId="19" type="noConversion"/>
  </si>
  <si>
    <t>“四好农村路”省级示范县奖励金。</t>
    <phoneticPr fontId="19" type="noConversion"/>
  </si>
  <si>
    <t>江门市地方公路管理总站</t>
    <phoneticPr fontId="19" type="noConversion"/>
  </si>
  <si>
    <t>2019年全市安排农村公路建设264.338公里，其中蓬江14.77公里、江海6.752公里、新会36.637公里、台山67.253公里、开平57.4公里、鹤山38.992公里、恩平42.534公里，按照约2万元/公里补助。</t>
    <phoneticPr fontId="19" type="noConversion"/>
  </si>
  <si>
    <t>四</t>
    <phoneticPr fontId="19" type="noConversion"/>
  </si>
  <si>
    <t>用于纳入中央、省规划及市委、市政府确定的水利工程前期工作（约束性任务）</t>
    <phoneticPr fontId="19" type="noConversion"/>
  </si>
  <si>
    <t>开展江新联围除险加固工程、新会区潭江流域重点支流综合治理工程、台山市纳入省中小河流治理（二期）实施方案项目、开平市纳入省中小河流治理（二期）实施方案项目、恩平市纳入省中小河流治理（二期）实施方案项目前期工作。</t>
    <phoneticPr fontId="19" type="noConversion"/>
  </si>
  <si>
    <t>用于市本级和各市（区）上报的水利工程前期工作（指导性任务）</t>
    <phoneticPr fontId="19" type="noConversion"/>
  </si>
  <si>
    <t>开展江海区、新会区、台山市、开平市、鹤山市、恩平市上报的水利工程前期工作。</t>
    <phoneticPr fontId="19" type="noConversion"/>
  </si>
  <si>
    <t>五</t>
    <phoneticPr fontId="19" type="noConversion"/>
  </si>
  <si>
    <t>公共服务设施</t>
    <phoneticPr fontId="19" type="noConversion"/>
  </si>
  <si>
    <t>全民助残健身体育示范点</t>
    <phoneticPr fontId="19" type="noConversion"/>
  </si>
  <si>
    <t>台山市、开平市、鹤山市、恩平市分别新建1个农村全民助残健身体育示范点。</t>
    <phoneticPr fontId="19" type="noConversion"/>
  </si>
  <si>
    <t>江门市文化广电旅游体育局</t>
    <phoneticPr fontId="19" type="noConversion"/>
  </si>
  <si>
    <t>基层公共文化服务设施完善提升</t>
  </si>
  <si>
    <t>推进全市公共文化服务体系均等化，用于当地基层公共文化服务设施完善提升,蓬江区、江海区、新会区、鹤山市各完成1个。</t>
    <phoneticPr fontId="19" type="noConversion"/>
  </si>
  <si>
    <t>图书馆、博物馆新馆建设</t>
  </si>
  <si>
    <t>用于恩平市图书馆、恩平市博物馆建设。</t>
    <phoneticPr fontId="19" type="noConversion"/>
  </si>
  <si>
    <t>创建公共文化服务示范区</t>
    <phoneticPr fontId="19" type="noConversion"/>
  </si>
  <si>
    <t>用于蓬江区创建省级公共文化服务示范区。</t>
    <phoneticPr fontId="19" type="noConversion"/>
  </si>
  <si>
    <t>各市（区）图书馆、文化馆总分馆建设</t>
    <phoneticPr fontId="19" type="noConversion"/>
  </si>
  <si>
    <t>安排蓬江区、江海区、新华区、台山市、开平市、鹤山市、恩平市，用于推进文化馆、图书馆总分馆制建设，建立以市级馆为中心馆，县市、区级馆为总馆，乡镇（街道）综合文化站为分馆，村（社区）综合文化室为服务点的总分馆体系。</t>
    <phoneticPr fontId="19" type="noConversion"/>
  </si>
  <si>
    <t>用于农村敬老院改造升级。</t>
  </si>
  <si>
    <t>台山市、开平市、鹤山市、恩平市各改造不少于1家敬老院（含消防工程、厨房改造、房间改造、设备购置等）。</t>
    <phoneticPr fontId="19" type="noConversion"/>
  </si>
  <si>
    <t>江门市新农村现代流通服务网络工程建设</t>
    <phoneticPr fontId="19" type="noConversion"/>
  </si>
  <si>
    <t>六</t>
    <phoneticPr fontId="19" type="noConversion"/>
  </si>
  <si>
    <t>乡村旅游和旅游厕所改造</t>
    <phoneticPr fontId="19" type="noConversion"/>
  </si>
  <si>
    <t>“醉美江门100村”建设工程乡村旅游示范镇</t>
    <phoneticPr fontId="19" type="noConversion"/>
  </si>
  <si>
    <t>“醉美江门100村”建设工程，评定示范镇：5家，示范村：12家。其中：新会区、台山市、开平市、鹤山市、恩平市各创建1个乡村旅游示范镇。蓬江区、江海区各创建1个乡村旅游示范村，新会区、台山市、开平市、鹤山市、恩平市各创建2个乡村旅游示范村。</t>
    <phoneticPr fontId="19" type="noConversion"/>
  </si>
  <si>
    <t>扶持乡村红色旅游项目建设</t>
    <phoneticPr fontId="19" type="noConversion"/>
  </si>
  <si>
    <t>优选3个乡村红色旅游配套服务设施建设项目，分别扶持新会区、开平市、鹤山市各1个。</t>
    <phoneticPr fontId="19" type="noConversion"/>
  </si>
  <si>
    <t>乡村旅游新业态旅游民宿</t>
    <phoneticPr fontId="19" type="noConversion"/>
  </si>
  <si>
    <t>优选扶持乡村旅游民宿5家。扶持新会区、台山市、开平市、鹤山市、恩平市各1家。</t>
    <phoneticPr fontId="19" type="noConversion"/>
  </si>
  <si>
    <t>乡村旅游新业态创客基地</t>
    <phoneticPr fontId="19" type="noConversion"/>
  </si>
  <si>
    <t>优选扶持乡村旅游新业态创客基地2个。扶持新会区、台山市各1家。</t>
    <phoneticPr fontId="19" type="noConversion"/>
  </si>
  <si>
    <t xml:space="preserve">创建省旅游风情小镇工作 </t>
    <phoneticPr fontId="19" type="noConversion"/>
  </si>
  <si>
    <t>扶持2个旅游特色镇创建风情小镇。扶持台山市、开平市各1家。</t>
    <phoneticPr fontId="19" type="noConversion"/>
  </si>
  <si>
    <t>七</t>
    <phoneticPr fontId="19" type="noConversion"/>
  </si>
  <si>
    <t>江门市农业农村局</t>
    <phoneticPr fontId="19" type="noConversion"/>
  </si>
  <si>
    <t>高标准农田建设市级配套资金</t>
    <phoneticPr fontId="19" type="noConversion"/>
  </si>
  <si>
    <t>江海区0.15万亩、新会区1.18万亩、台山市2.75万亩、开平市1.05万亩、鹤山市1.44万亩。市级每亩补助5元。</t>
    <phoneticPr fontId="19" type="noConversion"/>
  </si>
  <si>
    <t>耕地保护经济补偿资金</t>
    <phoneticPr fontId="19" type="noConversion"/>
  </si>
  <si>
    <t>加强资金的使用管理，健全管理制度，有计划安排资金使用，公开资金的使用用途，安排专人专账分年度管理，任何单位或个人不得截留或延迟发放，切实加快推进资金规范、高效使用，确保资金发放1年内使用率不低于80%。</t>
  </si>
  <si>
    <t>八</t>
    <phoneticPr fontId="19" type="noConversion"/>
  </si>
  <si>
    <t>不定方向</t>
    <phoneticPr fontId="19" type="noConversion"/>
  </si>
  <si>
    <t>美丽乡村示范创建</t>
  </si>
  <si>
    <t>继续支持省级生态宜居美丽乡村示范村建设，对各市（区）纳入年度创建计划的省级生态宜居美丽乡村示范村（特色精品村）的建设给予补助，全市计划奖补20个示范村。其中补助蓬江区1个、江海区1个、新会区3个、台山市4个、开平市4个、鹤山市3个、恩平市4个，具体名单由各市（区）结合本地区年度工作任务确定后报市备案，具体项目建设内容由各市（区）统筹安排。</t>
    <phoneticPr fontId="19" type="noConversion"/>
  </si>
  <si>
    <t>市级乡村振兴综合改革试点示范创建</t>
  </si>
  <si>
    <t>加快推进15个市级乡村振兴试点示范镇（街）创建，其中蓬江区2个、江海区1个、新会区2个、台山市3个、开平市2个、鹤山市3个、恩平市2个。具体使用方向由各市（区）统筹安排。</t>
    <phoneticPr fontId="19" type="noConversion"/>
  </si>
  <si>
    <t>农村一事一议市级配套资金及其他配套项目</t>
  </si>
  <si>
    <t>市本级农村一事一议配套资金及其他配套项目。具体使用方向由各市（区）统筹安排。</t>
    <phoneticPr fontId="19" type="noConversion"/>
  </si>
  <si>
    <t>任务清单
（含第一批、第二批）</t>
    <phoneticPr fontId="12" type="noConversion"/>
  </si>
  <si>
    <t>应下达资金</t>
    <phoneticPr fontId="2" type="noConversion"/>
  </si>
  <si>
    <t>本次下达金额</t>
    <phoneticPr fontId="2" type="noConversion"/>
  </si>
  <si>
    <t>小计</t>
    <phoneticPr fontId="2" type="noConversion"/>
  </si>
  <si>
    <t>江财农〔2019〕8号已提前下达第一批资金</t>
    <phoneticPr fontId="2" type="noConversion"/>
  </si>
  <si>
    <t>新增下达资金
（详见附件3）</t>
    <phoneticPr fontId="2" type="noConversion"/>
  </si>
  <si>
    <t>本次下达金额（新增下达）</t>
    <phoneticPr fontId="2" type="noConversion"/>
  </si>
  <si>
    <t>本次调整下达资金</t>
    <phoneticPr fontId="2" type="noConversion"/>
  </si>
  <si>
    <t>应下达资金</t>
    <phoneticPr fontId="2" type="noConversion"/>
  </si>
  <si>
    <t>江财农〔2019〕8号已下达资金</t>
    <phoneticPr fontId="2" type="noConversion"/>
  </si>
  <si>
    <t>调整下达资金
（详见附件2）</t>
    <phoneticPr fontId="2" type="noConversion"/>
  </si>
  <si>
    <t>2019年市级乡村振兴战略-生态宜居美丽乡村建设奖补专项资金（第二批-新增下达）明细表</t>
    <phoneticPr fontId="2" type="noConversion"/>
  </si>
  <si>
    <t>江门市残疾人联合会</t>
    <phoneticPr fontId="12" type="noConversion"/>
  </si>
  <si>
    <t>支出功能分类科目：
1.村庄美化绿化 
2110402农村环境保护，纳入2019年度潭江水资源保护专项资金安排；
2.乡村旅游和旅游厕所改造
2070199 其他文化和旅游支出</t>
    <phoneticPr fontId="2" type="noConversion"/>
  </si>
  <si>
    <t>二</t>
    <phoneticPr fontId="2" type="noConversion"/>
  </si>
  <si>
    <t>2019年市级乡村振兴战略-生态宜居美丽乡村建设奖补专项资金（第二批-调整下达）明细表</t>
    <phoneticPr fontId="2" type="noConversion"/>
  </si>
  <si>
    <t>2019年市级乡村振兴战略-生态宜居美丽乡村建设奖补专项资金任务清单（含第一、二批）</t>
    <phoneticPr fontId="12" type="noConversion"/>
  </si>
  <si>
    <t>业务主管部门</t>
    <phoneticPr fontId="19" type="noConversion"/>
  </si>
  <si>
    <t>项目由市江新联围管理处实施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</si>
</sst>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_ * #,##0.000_ ;_ * \-#,##0.000_ ;_ * &quot;-&quot;??_ ;_ @_ "/>
    <numFmt numFmtId="178" formatCode="_ * #,##0_ ;_ * \-#,##0_ ;_ * &quot;-&quot;??_ ;_ @_ "/>
  </numFmts>
  <fonts count="2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b/>
      <sz val="14"/>
      <name val="宋体"/>
      <family val="3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1" fillId="0" borderId="0"/>
    <xf numFmtId="0" fontId="10" fillId="0" borderId="0"/>
    <xf numFmtId="0" fontId="1" fillId="0" borderId="0">
      <alignment vertical="center"/>
    </xf>
    <xf numFmtId="176" fontId="1" fillId="0" borderId="0" applyFont="0" applyFill="0" applyBorder="0" applyAlignment="0" applyProtection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3" fillId="0" borderId="0"/>
    <xf numFmtId="176" fontId="11" fillId="0" borderId="0" applyFont="0" applyFill="0" applyBorder="0" applyAlignment="0" applyProtection="0">
      <alignment vertical="center"/>
    </xf>
    <xf numFmtId="0" fontId="18" fillId="0" borderId="0"/>
  </cellStyleXfs>
  <cellXfs count="124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177" fontId="1" fillId="0" borderId="0" xfId="5" applyNumberFormat="1" applyFont="1" applyFill="1"/>
    <xf numFmtId="177" fontId="1" fillId="0" borderId="0" xfId="5" applyNumberFormat="1" applyFont="1" applyFill="1" applyAlignment="1">
      <alignment horizontal="center" wrapText="1"/>
    </xf>
    <xf numFmtId="177" fontId="5" fillId="0" borderId="0" xfId="5" applyNumberFormat="1" applyFont="1" applyFill="1"/>
    <xf numFmtId="177" fontId="4" fillId="0" borderId="0" xfId="5" applyNumberFormat="1" applyFont="1" applyFill="1"/>
    <xf numFmtId="177" fontId="9" fillId="0" borderId="0" xfId="5" applyNumberFormat="1" applyFont="1" applyFill="1"/>
    <xf numFmtId="0" fontId="1" fillId="0" borderId="0" xfId="5" applyNumberFormat="1" applyFont="1" applyFill="1"/>
    <xf numFmtId="0" fontId="1" fillId="0" borderId="0" xfId="5" applyNumberFormat="1" applyFont="1" applyFill="1" applyAlignment="1">
      <alignment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14" fillId="0" borderId="1" xfId="5" applyNumberFormat="1" applyFont="1" applyFill="1" applyBorder="1" applyAlignment="1">
      <alignment horizontal="center" vertical="center"/>
    </xf>
    <xf numFmtId="0" fontId="14" fillId="0" borderId="1" xfId="5" applyNumberFormat="1" applyFont="1" applyFill="1" applyBorder="1" applyAlignment="1">
      <alignment horizontal="center" vertical="center" wrapText="1"/>
    </xf>
    <xf numFmtId="177" fontId="14" fillId="0" borderId="1" xfId="5" applyNumberFormat="1" applyFont="1" applyFill="1" applyBorder="1" applyAlignment="1">
      <alignment vertical="center"/>
    </xf>
    <xf numFmtId="0" fontId="14" fillId="0" borderId="1" xfId="5" applyNumberFormat="1" applyFont="1" applyFill="1" applyBorder="1" applyAlignment="1">
      <alignment vertical="center" wrapText="1"/>
    </xf>
    <xf numFmtId="177" fontId="14" fillId="0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177" fontId="2" fillId="0" borderId="1" xfId="5" applyNumberFormat="1" applyFont="1" applyFill="1" applyBorder="1" applyAlignment="1">
      <alignment vertical="center"/>
    </xf>
    <xf numFmtId="0" fontId="2" fillId="0" borderId="1" xfId="5" applyNumberFormat="1" applyFont="1" applyFill="1" applyBorder="1" applyAlignment="1">
      <alignment vertical="center" wrapText="1"/>
    </xf>
    <xf numFmtId="177" fontId="2" fillId="0" borderId="1" xfId="5" applyNumberFormat="1" applyFont="1" applyFill="1" applyBorder="1" applyAlignment="1">
      <alignment horizontal="center" vertical="center"/>
    </xf>
    <xf numFmtId="177" fontId="2" fillId="0" borderId="1" xfId="5" applyNumberFormat="1" applyFont="1" applyFill="1" applyBorder="1"/>
    <xf numFmtId="177" fontId="2" fillId="0" borderId="1" xfId="5" applyNumberFormat="1" applyFont="1" applyFill="1" applyBorder="1" applyAlignment="1">
      <alignment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177" fontId="1" fillId="0" borderId="0" xfId="5" applyNumberFormat="1" applyFont="1" applyFill="1" applyAlignment="1">
      <alignment horizontal="center" vertical="center" wrapText="1"/>
    </xf>
    <xf numFmtId="0" fontId="1" fillId="0" borderId="0" xfId="5" applyNumberFormat="1" applyFont="1" applyFill="1" applyAlignment="1">
      <alignment horizontal="center" vertical="center"/>
    </xf>
    <xf numFmtId="177" fontId="3" fillId="0" borderId="0" xfId="5" applyNumberFormat="1" applyFont="1" applyFill="1" applyBorder="1" applyAlignment="1">
      <alignment horizontal="center" vertical="center"/>
    </xf>
    <xf numFmtId="177" fontId="1" fillId="0" borderId="0" xfId="5" applyNumberFormat="1" applyFont="1" applyFill="1" applyAlignment="1">
      <alignment horizontal="center" vertical="center"/>
    </xf>
    <xf numFmtId="0" fontId="3" fillId="0" borderId="0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Border="1" applyAlignment="1">
      <alignment horizontal="center" vertical="center"/>
    </xf>
    <xf numFmtId="0" fontId="1" fillId="0" borderId="0" xfId="5" applyNumberFormat="1" applyFont="1" applyFill="1" applyAlignment="1">
      <alignment horizontal="center" vertical="center" wrapText="1"/>
    </xf>
    <xf numFmtId="0" fontId="2" fillId="0" borderId="0" xfId="5" applyNumberFormat="1" applyFont="1" applyFill="1" applyAlignment="1">
      <alignment horizontal="left" vertical="center"/>
    </xf>
    <xf numFmtId="177" fontId="15" fillId="0" borderId="0" xfId="5" applyNumberFormat="1" applyFont="1" applyFill="1" applyAlignment="1">
      <alignment horizontal="center" vertical="center"/>
    </xf>
    <xf numFmtId="177" fontId="17" fillId="0" borderId="0" xfId="5" applyNumberFormat="1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178" fontId="3" fillId="0" borderId="1" xfId="5" applyNumberFormat="1" applyFont="1" applyFill="1" applyBorder="1" applyAlignment="1">
      <alignment horizontal="center" vertical="center" wrapText="1"/>
    </xf>
    <xf numFmtId="178" fontId="3" fillId="0" borderId="1" xfId="5" applyNumberFormat="1" applyFont="1" applyFill="1" applyBorder="1" applyAlignment="1">
      <alignment horizontal="center" vertical="center"/>
    </xf>
    <xf numFmtId="177" fontId="5" fillId="0" borderId="0" xfId="5" applyNumberFormat="1" applyFont="1" applyFill="1" applyAlignment="1">
      <alignment horizontal="center" vertical="center" wrapText="1"/>
    </xf>
    <xf numFmtId="178" fontId="6" fillId="0" borderId="1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Alignment="1">
      <alignment horizontal="left" vertical="center"/>
    </xf>
    <xf numFmtId="177" fontId="3" fillId="0" borderId="0" xfId="5" applyNumberFormat="1" applyFont="1" applyFill="1" applyBorder="1" applyAlignment="1">
      <alignment horizontal="right" vertical="center"/>
    </xf>
    <xf numFmtId="177" fontId="5" fillId="0" borderId="0" xfId="5" applyNumberFormat="1" applyFont="1" applyFill="1" applyAlignment="1">
      <alignment horizontal="center" vertical="center"/>
    </xf>
    <xf numFmtId="177" fontId="17" fillId="0" borderId="0" xfId="5" applyNumberFormat="1" applyFont="1" applyFill="1" applyAlignment="1">
      <alignment horizontal="center" vertical="center"/>
    </xf>
    <xf numFmtId="0" fontId="5" fillId="0" borderId="0" xfId="5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1" fillId="0" borderId="0" xfId="5" applyNumberFormat="1" applyFont="1" applyFill="1" applyAlignment="1">
      <alignment horizontal="left" vertical="center"/>
    </xf>
    <xf numFmtId="178" fontId="6" fillId="0" borderId="5" xfId="5" applyNumberFormat="1" applyFont="1" applyFill="1" applyBorder="1" applyAlignment="1">
      <alignment horizontal="center" vertical="center"/>
    </xf>
    <xf numFmtId="0" fontId="6" fillId="0" borderId="5" xfId="5" applyNumberFormat="1" applyFont="1" applyFill="1" applyBorder="1" applyAlignment="1">
      <alignment horizontal="center" vertical="center" wrapText="1"/>
    </xf>
    <xf numFmtId="178" fontId="6" fillId="0" borderId="5" xfId="5" applyNumberFormat="1" applyFont="1" applyFill="1" applyBorder="1" applyAlignment="1">
      <alignment horizontal="center" vertical="center" wrapText="1"/>
    </xf>
    <xf numFmtId="178" fontId="3" fillId="0" borderId="5" xfId="5" applyNumberFormat="1" applyFont="1" applyFill="1" applyBorder="1" applyAlignment="1">
      <alignment horizontal="center" vertical="center"/>
    </xf>
    <xf numFmtId="0" fontId="6" fillId="0" borderId="8" xfId="5" applyNumberFormat="1" applyFont="1" applyFill="1" applyBorder="1" applyAlignment="1">
      <alignment horizontal="center" vertical="center" wrapText="1"/>
    </xf>
    <xf numFmtId="178" fontId="6" fillId="0" borderId="8" xfId="5" applyNumberFormat="1" applyFont="1" applyFill="1" applyBorder="1" applyAlignment="1">
      <alignment horizontal="center" vertical="center" wrapText="1"/>
    </xf>
    <xf numFmtId="178" fontId="3" fillId="0" borderId="8" xfId="5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6" fillId="0" borderId="1" xfId="5" applyNumberFormat="1" applyFont="1" applyBorder="1" applyAlignment="1">
      <alignment horizontal="center" vertical="center" wrapText="1"/>
    </xf>
    <xf numFmtId="177" fontId="3" fillId="0" borderId="1" xfId="5" applyNumberFormat="1" applyFont="1" applyBorder="1" applyAlignment="1">
      <alignment horizontal="center" vertical="center" wrapText="1"/>
    </xf>
    <xf numFmtId="0" fontId="22" fillId="0" borderId="0" xfId="0" applyFont="1" applyFill="1"/>
    <xf numFmtId="0" fontId="2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/>
    </xf>
    <xf numFmtId="176" fontId="23" fillId="0" borderId="1" xfId="5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 wrapText="1"/>
    </xf>
    <xf numFmtId="0" fontId="6" fillId="0" borderId="3" xfId="5" applyNumberFormat="1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left" vertical="center" wrapText="1"/>
    </xf>
    <xf numFmtId="0" fontId="3" fillId="0" borderId="6" xfId="5" applyNumberFormat="1" applyFont="1" applyFill="1" applyBorder="1" applyAlignment="1">
      <alignment horizontal="left" vertical="center" wrapText="1"/>
    </xf>
    <xf numFmtId="0" fontId="3" fillId="0" borderId="3" xfId="5" applyNumberFormat="1" applyFont="1" applyFill="1" applyBorder="1" applyAlignment="1">
      <alignment horizontal="left" vertical="center" wrapText="1"/>
    </xf>
    <xf numFmtId="177" fontId="15" fillId="0" borderId="0" xfId="5" applyNumberFormat="1" applyFont="1" applyFill="1" applyAlignment="1">
      <alignment horizontal="center" vertical="center"/>
    </xf>
    <xf numFmtId="177" fontId="6" fillId="0" borderId="4" xfId="5" applyNumberFormat="1" applyFont="1" applyFill="1" applyBorder="1" applyAlignment="1">
      <alignment horizontal="center" vertical="center" wrapText="1"/>
    </xf>
    <xf numFmtId="177" fontId="6" fillId="0" borderId="7" xfId="5" applyNumberFormat="1" applyFont="1" applyFill="1" applyBorder="1" applyAlignment="1">
      <alignment horizontal="center" vertical="center" wrapText="1"/>
    </xf>
    <xf numFmtId="177" fontId="6" fillId="0" borderId="9" xfId="5" applyNumberFormat="1" applyFont="1" applyFill="1" applyBorder="1" applyAlignment="1">
      <alignment horizontal="center" vertical="center" wrapText="1"/>
    </xf>
    <xf numFmtId="177" fontId="6" fillId="0" borderId="5" xfId="5" applyNumberFormat="1" applyFont="1" applyFill="1" applyBorder="1" applyAlignment="1">
      <alignment horizontal="center" vertical="center" wrapText="1"/>
    </xf>
    <xf numFmtId="177" fontId="6" fillId="0" borderId="4" xfId="5" applyNumberFormat="1" applyFont="1" applyFill="1" applyBorder="1" applyAlignment="1">
      <alignment horizontal="center" vertical="center"/>
    </xf>
    <xf numFmtId="177" fontId="6" fillId="0" borderId="5" xfId="5" applyNumberFormat="1" applyFont="1" applyFill="1" applyBorder="1" applyAlignment="1">
      <alignment horizontal="center" vertical="center"/>
    </xf>
    <xf numFmtId="0" fontId="14" fillId="0" borderId="1" xfId="5" applyNumberFormat="1" applyFont="1" applyFill="1" applyBorder="1" applyAlignment="1">
      <alignment horizontal="center" vertical="center" wrapText="1"/>
    </xf>
    <xf numFmtId="177" fontId="14" fillId="0" borderId="1" xfId="5" applyNumberFormat="1" applyFont="1" applyFill="1" applyBorder="1" applyAlignment="1">
      <alignment horizontal="center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2" xfId="5" applyFont="1" applyFill="1" applyBorder="1" applyAlignment="1">
      <alignment horizontal="center" vertical="center"/>
    </xf>
    <xf numFmtId="176" fontId="23" fillId="0" borderId="6" xfId="5" applyFont="1" applyFill="1" applyBorder="1" applyAlignment="1">
      <alignment horizontal="center" vertical="center"/>
    </xf>
    <xf numFmtId="176" fontId="23" fillId="0" borderId="3" xfId="5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0" fontId="23" fillId="0" borderId="3" xfId="3" applyFont="1" applyFill="1" applyBorder="1" applyAlignment="1">
      <alignment horizontal="center" vertical="center" wrapText="1"/>
    </xf>
  </cellXfs>
  <cellStyles count="14">
    <cellStyle name="e鯪9Y_x000b_" xfId="1"/>
    <cellStyle name="常规" xfId="0" builtinId="0"/>
    <cellStyle name="常规 10" xfId="2"/>
    <cellStyle name="常规 2" xfId="3"/>
    <cellStyle name="常规 2 2" xfId="11"/>
    <cellStyle name="常规 2 3" xfId="13"/>
    <cellStyle name="常规 3" xfId="4"/>
    <cellStyle name="千位分隔" xfId="5" builtinId="3"/>
    <cellStyle name="千位分隔 2" xfId="6"/>
    <cellStyle name="千位分隔 2 2" xfId="7"/>
    <cellStyle name="千位分隔 2 3" xfId="8"/>
    <cellStyle name="千位分隔 3" xfId="9"/>
    <cellStyle name="千位分隔 4" xfId="10"/>
    <cellStyle name="千位分隔 5" xfId="12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L8" sqref="L8"/>
    </sheetView>
  </sheetViews>
  <sheetFormatPr defaultRowHeight="14.25"/>
  <cols>
    <col min="1" max="1" width="5.625" customWidth="1"/>
    <col min="2" max="2" width="12.625" customWidth="1"/>
    <col min="3" max="3" width="15.625" customWidth="1"/>
    <col min="4" max="6" width="17.625" customWidth="1"/>
    <col min="7" max="7" width="14.875" customWidth="1"/>
  </cols>
  <sheetData>
    <row r="1" spans="1:8" s="69" customFormat="1" ht="24.95" customHeight="1">
      <c r="A1" s="70" t="s">
        <v>73</v>
      </c>
    </row>
    <row r="2" spans="1:8" s="69" customFormat="1" ht="50.1" customHeight="1">
      <c r="A2" s="86" t="s">
        <v>61</v>
      </c>
      <c r="B2" s="86"/>
      <c r="C2" s="86"/>
      <c r="D2" s="86"/>
      <c r="E2" s="86"/>
      <c r="F2" s="86"/>
      <c r="G2" s="86"/>
      <c r="H2" s="86"/>
    </row>
    <row r="3" spans="1:8" s="69" customFormat="1" ht="24.95" customHeight="1">
      <c r="H3" s="68" t="s">
        <v>74</v>
      </c>
    </row>
    <row r="4" spans="1:8" ht="39.950000000000003" customHeight="1">
      <c r="A4" s="88" t="s">
        <v>64</v>
      </c>
      <c r="B4" s="88" t="s">
        <v>66</v>
      </c>
      <c r="C4" s="90" t="s">
        <v>161</v>
      </c>
      <c r="D4" s="90" t="s">
        <v>164</v>
      </c>
      <c r="E4" s="87" t="s">
        <v>162</v>
      </c>
      <c r="F4" s="87"/>
      <c r="G4" s="87"/>
      <c r="H4" s="2" t="s">
        <v>75</v>
      </c>
    </row>
    <row r="5" spans="1:8" ht="39.950000000000003" customHeight="1">
      <c r="A5" s="89"/>
      <c r="B5" s="89"/>
      <c r="C5" s="91"/>
      <c r="D5" s="91"/>
      <c r="E5" s="67" t="s">
        <v>163</v>
      </c>
      <c r="F5" s="67" t="s">
        <v>170</v>
      </c>
      <c r="G5" s="67" t="s">
        <v>165</v>
      </c>
      <c r="H5" s="2"/>
    </row>
    <row r="6" spans="1:8" s="65" customFormat="1" ht="35.1" customHeight="1">
      <c r="A6" s="85" t="s">
        <v>72</v>
      </c>
      <c r="B6" s="85"/>
      <c r="C6" s="71">
        <f>SUM(C7:C14)</f>
        <v>25576.629999999997</v>
      </c>
      <c r="D6" s="71">
        <f>SUM(D7:D14)</f>
        <v>23597.767</v>
      </c>
      <c r="E6" s="71">
        <f>+F6+G6</f>
        <v>1978.8630000000001</v>
      </c>
      <c r="F6" s="71">
        <f>SUM(F7:F14)</f>
        <v>0</v>
      </c>
      <c r="G6" s="71">
        <f>SUM(G7:G14)</f>
        <v>1978.8630000000001</v>
      </c>
      <c r="H6" s="66"/>
    </row>
    <row r="7" spans="1:8" s="65" customFormat="1" ht="35.1" customHeight="1">
      <c r="A7" s="5">
        <v>1</v>
      </c>
      <c r="B7" s="5" t="s">
        <v>35</v>
      </c>
      <c r="C7" s="72">
        <f>+D7+E7</f>
        <v>787.95100000000002</v>
      </c>
      <c r="D7" s="72">
        <v>0</v>
      </c>
      <c r="E7" s="71">
        <f>+F7+G7</f>
        <v>787.95100000000002</v>
      </c>
      <c r="F7" s="72">
        <v>260</v>
      </c>
      <c r="G7" s="72">
        <v>527.95100000000002</v>
      </c>
      <c r="H7" s="66"/>
    </row>
    <row r="8" spans="1:8" s="65" customFormat="1" ht="35.1" customHeight="1">
      <c r="A8" s="5">
        <v>2</v>
      </c>
      <c r="B8" s="5" t="s">
        <v>2</v>
      </c>
      <c r="C8" s="72">
        <f t="shared" ref="C8:C14" si="0">+D8+E8</f>
        <v>1794.35</v>
      </c>
      <c r="D8" s="72">
        <v>1824.35</v>
      </c>
      <c r="E8" s="71">
        <f t="shared" ref="E8:E14" si="1">+F8+G8</f>
        <v>-30</v>
      </c>
      <c r="F8" s="72">
        <v>-30</v>
      </c>
      <c r="G8" s="72">
        <v>0</v>
      </c>
      <c r="H8" s="66"/>
    </row>
    <row r="9" spans="1:8" s="65" customFormat="1" ht="35.1" customHeight="1">
      <c r="A9" s="5">
        <v>3</v>
      </c>
      <c r="B9" s="5" t="s">
        <v>3</v>
      </c>
      <c r="C9" s="72">
        <f t="shared" si="0"/>
        <v>829.5859999999999</v>
      </c>
      <c r="D9" s="72">
        <v>848.05</v>
      </c>
      <c r="E9" s="71">
        <f t="shared" si="1"/>
        <v>-18.464000000000006</v>
      </c>
      <c r="F9" s="72">
        <v>-50</v>
      </c>
      <c r="G9" s="20">
        <v>31.535999999999994</v>
      </c>
      <c r="H9" s="66"/>
    </row>
    <row r="10" spans="1:8" s="65" customFormat="1" ht="35.1" customHeight="1">
      <c r="A10" s="5">
        <v>4</v>
      </c>
      <c r="B10" s="5" t="s">
        <v>4</v>
      </c>
      <c r="C10" s="72">
        <f t="shared" si="0"/>
        <v>3373.982</v>
      </c>
      <c r="D10" s="72">
        <v>3191.66</v>
      </c>
      <c r="E10" s="71">
        <f t="shared" si="1"/>
        <v>182.32199999999995</v>
      </c>
      <c r="F10" s="72">
        <v>-60</v>
      </c>
      <c r="G10" s="20">
        <v>242.32199999999995</v>
      </c>
      <c r="H10" s="66"/>
    </row>
    <row r="11" spans="1:8" s="65" customFormat="1" ht="35.1" customHeight="1">
      <c r="A11" s="5">
        <v>5</v>
      </c>
      <c r="B11" s="5" t="s">
        <v>5</v>
      </c>
      <c r="C11" s="72">
        <f t="shared" si="0"/>
        <v>6238.259</v>
      </c>
      <c r="D11" s="72">
        <v>5896.335</v>
      </c>
      <c r="E11" s="71">
        <f t="shared" si="1"/>
        <v>341.92400000000009</v>
      </c>
      <c r="F11" s="72">
        <v>-40</v>
      </c>
      <c r="G11" s="20">
        <v>381.92400000000009</v>
      </c>
      <c r="H11" s="66"/>
    </row>
    <row r="12" spans="1:8" s="65" customFormat="1" ht="35.1" customHeight="1">
      <c r="A12" s="5">
        <v>6</v>
      </c>
      <c r="B12" s="5" t="s">
        <v>6</v>
      </c>
      <c r="C12" s="72">
        <f t="shared" si="0"/>
        <v>5108.4359999999997</v>
      </c>
      <c r="D12" s="72">
        <v>4781.982</v>
      </c>
      <c r="E12" s="71">
        <f t="shared" si="1"/>
        <v>326.45399999999995</v>
      </c>
      <c r="F12" s="72">
        <v>0</v>
      </c>
      <c r="G12" s="20">
        <v>326.45399999999995</v>
      </c>
      <c r="H12" s="66"/>
    </row>
    <row r="13" spans="1:8" s="65" customFormat="1" ht="35.1" customHeight="1">
      <c r="A13" s="5">
        <v>7</v>
      </c>
      <c r="B13" s="5" t="s">
        <v>7</v>
      </c>
      <c r="C13" s="72">
        <f t="shared" si="0"/>
        <v>3562.1760000000004</v>
      </c>
      <c r="D13" s="72">
        <v>3368.9500000000003</v>
      </c>
      <c r="E13" s="71">
        <f t="shared" si="1"/>
        <v>193.22599999999994</v>
      </c>
      <c r="F13" s="72">
        <v>-40</v>
      </c>
      <c r="G13" s="20">
        <v>233.22599999999994</v>
      </c>
      <c r="H13" s="66"/>
    </row>
    <row r="14" spans="1:8" s="65" customFormat="1" ht="35.1" customHeight="1">
      <c r="A14" s="5">
        <v>8</v>
      </c>
      <c r="B14" s="5" t="s">
        <v>8</v>
      </c>
      <c r="C14" s="72">
        <f t="shared" si="0"/>
        <v>3881.89</v>
      </c>
      <c r="D14" s="72">
        <v>3686.44</v>
      </c>
      <c r="E14" s="71">
        <f t="shared" si="1"/>
        <v>195.45</v>
      </c>
      <c r="F14" s="72">
        <v>-40</v>
      </c>
      <c r="G14" s="20">
        <v>235.45</v>
      </c>
      <c r="H14" s="66"/>
    </row>
    <row r="15" spans="1:8" s="65" customFormat="1" ht="35.1" customHeight="1"/>
  </sheetData>
  <mergeCells count="7">
    <mergeCell ref="A6:B6"/>
    <mergeCell ref="A2:H2"/>
    <mergeCell ref="E4:G4"/>
    <mergeCell ref="A4:A5"/>
    <mergeCell ref="B4:B5"/>
    <mergeCell ref="C4:C5"/>
    <mergeCell ref="D4:D5"/>
  </mergeCells>
  <phoneticPr fontId="2" type="noConversion"/>
  <printOptions horizontalCentered="1"/>
  <pageMargins left="0.70866141732283472" right="0.70866141732283472" top="0.98425196850393704" bottom="0.78740157480314965" header="0.31496062992125984" footer="0.39370078740157483"/>
  <pageSetup paperSize="9" scale="74" fitToHeight="10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4"/>
  <sheetViews>
    <sheetView zoomScaleSheetLayoutView="75" workbookViewId="0">
      <selection activeCell="D15" sqref="D15"/>
    </sheetView>
  </sheetViews>
  <sheetFormatPr defaultColWidth="15.5" defaultRowHeight="14.25"/>
  <cols>
    <col min="1" max="1" width="5.625" style="27" customWidth="1"/>
    <col min="2" max="2" width="12.625" style="32" customWidth="1"/>
    <col min="3" max="3" width="9.625" style="32" customWidth="1"/>
    <col min="4" max="4" width="11.625" style="26" customWidth="1"/>
    <col min="5" max="5" width="11.625" style="29" customWidth="1"/>
    <col min="6" max="6" width="9.625" style="29" customWidth="1"/>
    <col min="7" max="8" width="11.625" style="29" customWidth="1"/>
    <col min="9" max="9" width="9.625" style="29" customWidth="1"/>
    <col min="10" max="11" width="11.625" style="29" customWidth="1"/>
    <col min="12" max="12" width="20.625" style="57" customWidth="1"/>
    <col min="13" max="32" width="7.625" style="29" customWidth="1"/>
    <col min="33" max="33" width="12.625" style="32" customWidth="1"/>
    <col min="34" max="34" width="12.625" style="29" customWidth="1"/>
    <col min="35" max="16384" width="15.5" style="29"/>
  </cols>
  <sheetData>
    <row r="1" spans="1:34" ht="24.95" customHeight="1">
      <c r="A1" s="50" t="s">
        <v>62</v>
      </c>
    </row>
    <row r="2" spans="1:34" s="53" customFormat="1" ht="35.1" customHeight="1">
      <c r="A2" s="97" t="s">
        <v>175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4" ht="24.95" customHeight="1">
      <c r="B3" s="31"/>
      <c r="C3" s="31"/>
      <c r="D3" s="28"/>
      <c r="E3" s="28"/>
      <c r="F3" s="28"/>
      <c r="G3" s="28"/>
      <c r="H3" s="28"/>
      <c r="I3" s="28"/>
      <c r="J3" s="28"/>
      <c r="K3" s="28"/>
      <c r="L3" s="51" t="s">
        <v>0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30"/>
    </row>
    <row r="4" spans="1:34" s="48" customFormat="1" ht="35.1" customHeight="1">
      <c r="A4" s="85" t="s">
        <v>64</v>
      </c>
      <c r="B4" s="85" t="s">
        <v>66</v>
      </c>
      <c r="C4" s="98" t="s">
        <v>169</v>
      </c>
      <c r="D4" s="99"/>
      <c r="E4" s="100"/>
      <c r="F4" s="99" t="s">
        <v>168</v>
      </c>
      <c r="G4" s="99"/>
      <c r="H4" s="100"/>
      <c r="I4" s="99" t="s">
        <v>167</v>
      </c>
      <c r="J4" s="99"/>
      <c r="K4" s="101"/>
      <c r="L4" s="92" t="s">
        <v>26</v>
      </c>
      <c r="AG4" s="54"/>
    </row>
    <row r="5" spans="1:34" s="52" customFormat="1" ht="35.1" customHeight="1">
      <c r="A5" s="85"/>
      <c r="B5" s="85"/>
      <c r="C5" s="13" t="s">
        <v>68</v>
      </c>
      <c r="D5" s="13" t="s">
        <v>67</v>
      </c>
      <c r="E5" s="62" t="s">
        <v>21</v>
      </c>
      <c r="F5" s="59" t="s">
        <v>69</v>
      </c>
      <c r="G5" s="13" t="s">
        <v>20</v>
      </c>
      <c r="H5" s="62" t="s">
        <v>21</v>
      </c>
      <c r="I5" s="59" t="s">
        <v>69</v>
      </c>
      <c r="J5" s="13" t="s">
        <v>20</v>
      </c>
      <c r="K5" s="13" t="s">
        <v>21</v>
      </c>
      <c r="L5" s="93"/>
      <c r="AE5" s="54"/>
    </row>
    <row r="6" spans="1:34" s="52" customFormat="1" ht="35.1" customHeight="1">
      <c r="A6" s="102" t="s">
        <v>65</v>
      </c>
      <c r="B6" s="103"/>
      <c r="C6" s="58">
        <f>D6+E6</f>
        <v>1035</v>
      </c>
      <c r="D6" s="49">
        <f>SUM(D7:D14)</f>
        <v>435</v>
      </c>
      <c r="E6" s="63">
        <f>SUM(E7:E14)</f>
        <v>600</v>
      </c>
      <c r="F6" s="60">
        <f>G6+H6</f>
        <v>1035</v>
      </c>
      <c r="G6" s="49">
        <f>SUM(G7:G14)</f>
        <v>435</v>
      </c>
      <c r="H6" s="63">
        <f>SUM(H7:H14)</f>
        <v>600</v>
      </c>
      <c r="I6" s="60">
        <f>J6+K6</f>
        <v>0</v>
      </c>
      <c r="J6" s="49">
        <f>SUM(J7:J14)</f>
        <v>0</v>
      </c>
      <c r="K6" s="49">
        <f>SUM(K7:K14)</f>
        <v>0</v>
      </c>
      <c r="L6" s="94" t="s">
        <v>173</v>
      </c>
      <c r="N6" s="55"/>
      <c r="AG6" s="54"/>
    </row>
    <row r="7" spans="1:34" ht="35.1" customHeight="1">
      <c r="A7" s="3">
        <v>1</v>
      </c>
      <c r="B7" s="5" t="s">
        <v>63</v>
      </c>
      <c r="C7" s="46">
        <f t="shared" ref="C7:C14" si="0">D7+E7</f>
        <v>0</v>
      </c>
      <c r="D7" s="46">
        <v>0</v>
      </c>
      <c r="E7" s="64">
        <v>0</v>
      </c>
      <c r="F7" s="61">
        <f t="shared" ref="F7:F14" si="1">G7+H7</f>
        <v>260</v>
      </c>
      <c r="G7" s="47">
        <v>0</v>
      </c>
      <c r="H7" s="64">
        <v>260</v>
      </c>
      <c r="I7" s="61">
        <f t="shared" ref="I7:I14" si="2">J7+K7</f>
        <v>260</v>
      </c>
      <c r="J7" s="47">
        <f>G7-D7</f>
        <v>0</v>
      </c>
      <c r="K7" s="47">
        <f>H7-E7</f>
        <v>260</v>
      </c>
      <c r="L7" s="95"/>
      <c r="N7" s="56"/>
    </row>
    <row r="8" spans="1:34" ht="35.1" customHeight="1">
      <c r="A8" s="3">
        <v>2</v>
      </c>
      <c r="B8" s="3" t="s">
        <v>2</v>
      </c>
      <c r="C8" s="47">
        <f t="shared" si="0"/>
        <v>50</v>
      </c>
      <c r="D8" s="46">
        <v>15</v>
      </c>
      <c r="E8" s="64">
        <v>35</v>
      </c>
      <c r="F8" s="61">
        <f t="shared" si="1"/>
        <v>20</v>
      </c>
      <c r="G8" s="47">
        <v>15</v>
      </c>
      <c r="H8" s="64">
        <v>5</v>
      </c>
      <c r="I8" s="61">
        <f t="shared" si="2"/>
        <v>-30</v>
      </c>
      <c r="J8" s="47">
        <f t="shared" ref="J8:J14" si="3">G8-D8</f>
        <v>0</v>
      </c>
      <c r="K8" s="47">
        <f t="shared" ref="K8:K14" si="4">H8-E8</f>
        <v>-30</v>
      </c>
      <c r="L8" s="95"/>
      <c r="N8" s="56"/>
    </row>
    <row r="9" spans="1:34" ht="35.1" customHeight="1">
      <c r="A9" s="3">
        <v>3</v>
      </c>
      <c r="B9" s="3" t="s">
        <v>3</v>
      </c>
      <c r="C9" s="47">
        <f t="shared" si="0"/>
        <v>90</v>
      </c>
      <c r="D9" s="46">
        <v>55</v>
      </c>
      <c r="E9" s="64">
        <v>35</v>
      </c>
      <c r="F9" s="61">
        <f t="shared" si="1"/>
        <v>40</v>
      </c>
      <c r="G9" s="47">
        <v>35</v>
      </c>
      <c r="H9" s="64">
        <v>5</v>
      </c>
      <c r="I9" s="61">
        <f t="shared" si="2"/>
        <v>-50</v>
      </c>
      <c r="J9" s="47">
        <f t="shared" si="3"/>
        <v>-20</v>
      </c>
      <c r="K9" s="47">
        <f t="shared" si="4"/>
        <v>-30</v>
      </c>
      <c r="L9" s="95"/>
      <c r="N9" s="56"/>
    </row>
    <row r="10" spans="1:34" ht="35.1" customHeight="1">
      <c r="A10" s="3">
        <v>4</v>
      </c>
      <c r="B10" s="3" t="s">
        <v>4</v>
      </c>
      <c r="C10" s="47">
        <f t="shared" si="0"/>
        <v>220</v>
      </c>
      <c r="D10" s="46">
        <v>85</v>
      </c>
      <c r="E10" s="64">
        <v>135</v>
      </c>
      <c r="F10" s="61">
        <f t="shared" si="1"/>
        <v>160</v>
      </c>
      <c r="G10" s="47">
        <v>85</v>
      </c>
      <c r="H10" s="64">
        <v>75</v>
      </c>
      <c r="I10" s="61">
        <f t="shared" si="2"/>
        <v>-60</v>
      </c>
      <c r="J10" s="47">
        <f t="shared" si="3"/>
        <v>0</v>
      </c>
      <c r="K10" s="47">
        <f t="shared" si="4"/>
        <v>-60</v>
      </c>
      <c r="L10" s="95"/>
      <c r="N10" s="56"/>
    </row>
    <row r="11" spans="1:34" ht="35.1" customHeight="1">
      <c r="A11" s="3">
        <v>5</v>
      </c>
      <c r="B11" s="3" t="s">
        <v>5</v>
      </c>
      <c r="C11" s="47">
        <f t="shared" si="0"/>
        <v>200</v>
      </c>
      <c r="D11" s="46">
        <v>85</v>
      </c>
      <c r="E11" s="64">
        <v>115</v>
      </c>
      <c r="F11" s="61">
        <f t="shared" si="1"/>
        <v>160</v>
      </c>
      <c r="G11" s="47">
        <v>85</v>
      </c>
      <c r="H11" s="64">
        <v>75</v>
      </c>
      <c r="I11" s="61">
        <f t="shared" si="2"/>
        <v>-40</v>
      </c>
      <c r="J11" s="47">
        <f t="shared" si="3"/>
        <v>0</v>
      </c>
      <c r="K11" s="47">
        <f t="shared" si="4"/>
        <v>-40</v>
      </c>
      <c r="L11" s="95"/>
      <c r="N11" s="56"/>
    </row>
    <row r="12" spans="1:34" ht="35.1" customHeight="1">
      <c r="A12" s="3">
        <v>6</v>
      </c>
      <c r="B12" s="3" t="s">
        <v>6</v>
      </c>
      <c r="C12" s="47">
        <f t="shared" si="0"/>
        <v>155</v>
      </c>
      <c r="D12" s="46">
        <v>55</v>
      </c>
      <c r="E12" s="64">
        <v>100</v>
      </c>
      <c r="F12" s="61">
        <f t="shared" si="1"/>
        <v>155</v>
      </c>
      <c r="G12" s="47">
        <v>75</v>
      </c>
      <c r="H12" s="64">
        <v>80</v>
      </c>
      <c r="I12" s="61">
        <f t="shared" si="2"/>
        <v>0</v>
      </c>
      <c r="J12" s="47">
        <f t="shared" si="3"/>
        <v>20</v>
      </c>
      <c r="K12" s="47">
        <f t="shared" si="4"/>
        <v>-20</v>
      </c>
      <c r="L12" s="95"/>
      <c r="N12" s="56"/>
    </row>
    <row r="13" spans="1:34" ht="35.1" customHeight="1">
      <c r="A13" s="3">
        <v>7</v>
      </c>
      <c r="B13" s="3" t="s">
        <v>7</v>
      </c>
      <c r="C13" s="47">
        <f t="shared" si="0"/>
        <v>175</v>
      </c>
      <c r="D13" s="46">
        <v>75</v>
      </c>
      <c r="E13" s="64">
        <v>100</v>
      </c>
      <c r="F13" s="61">
        <f t="shared" si="1"/>
        <v>135</v>
      </c>
      <c r="G13" s="47">
        <v>75</v>
      </c>
      <c r="H13" s="64">
        <v>60</v>
      </c>
      <c r="I13" s="61">
        <f t="shared" si="2"/>
        <v>-40</v>
      </c>
      <c r="J13" s="47">
        <f t="shared" si="3"/>
        <v>0</v>
      </c>
      <c r="K13" s="47">
        <f t="shared" si="4"/>
        <v>-40</v>
      </c>
      <c r="L13" s="95"/>
      <c r="N13" s="56"/>
    </row>
    <row r="14" spans="1:34" ht="35.1" customHeight="1">
      <c r="A14" s="3">
        <v>8</v>
      </c>
      <c r="B14" s="3" t="s">
        <v>8</v>
      </c>
      <c r="C14" s="47">
        <f t="shared" si="0"/>
        <v>145</v>
      </c>
      <c r="D14" s="46">
        <v>65</v>
      </c>
      <c r="E14" s="64">
        <v>80</v>
      </c>
      <c r="F14" s="61">
        <f t="shared" si="1"/>
        <v>105</v>
      </c>
      <c r="G14" s="47">
        <v>65</v>
      </c>
      <c r="H14" s="64">
        <v>40</v>
      </c>
      <c r="I14" s="61">
        <f t="shared" si="2"/>
        <v>-40</v>
      </c>
      <c r="J14" s="47">
        <f t="shared" si="3"/>
        <v>0</v>
      </c>
      <c r="K14" s="47">
        <f t="shared" si="4"/>
        <v>-40</v>
      </c>
      <c r="L14" s="96"/>
    </row>
  </sheetData>
  <mergeCells count="9">
    <mergeCell ref="L4:L5"/>
    <mergeCell ref="L6:L14"/>
    <mergeCell ref="A2:L2"/>
    <mergeCell ref="C4:E4"/>
    <mergeCell ref="F4:H4"/>
    <mergeCell ref="I4:K4"/>
    <mergeCell ref="A6:B6"/>
    <mergeCell ref="A4:A5"/>
    <mergeCell ref="B4:B5"/>
  </mergeCells>
  <phoneticPr fontId="2" type="noConversion"/>
  <printOptions horizontalCentered="1"/>
  <pageMargins left="0.59055118110236227" right="0.59055118110236227" top="0.78740157480314965" bottom="0.78740157480314965" header="0.35433070866141736" footer="0.31496062992125984"/>
  <pageSetup paperSize="9" scale="91" fitToHeight="100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SheetLayoutView="75" workbookViewId="0">
      <pane xSplit="3" ySplit="7" topLeftCell="D11" activePane="bottomRight" state="frozen"/>
      <selection pane="topRight" activeCell="D1" sqref="D1"/>
      <selection pane="bottomLeft" activeCell="A8" sqref="A8"/>
      <selection pane="bottomRight" activeCell="R15" sqref="R15"/>
    </sheetView>
  </sheetViews>
  <sheetFormatPr defaultColWidth="15.5" defaultRowHeight="14.25"/>
  <cols>
    <col min="1" max="1" width="5.625" style="11" customWidth="1"/>
    <col min="2" max="2" width="20.625" style="7" customWidth="1"/>
    <col min="3" max="3" width="10.625" style="6" customWidth="1"/>
    <col min="4" max="4" width="9.625" style="6" customWidth="1"/>
    <col min="5" max="5" width="10.625" style="6" customWidth="1"/>
    <col min="6" max="6" width="9.625" style="6" customWidth="1"/>
    <col min="7" max="7" width="8.125" style="6" customWidth="1"/>
    <col min="8" max="16" width="8.625" style="6" customWidth="1"/>
    <col min="17" max="17" width="12.625" style="12" customWidth="1"/>
    <col min="18" max="18" width="12.625" style="6" customWidth="1"/>
    <col min="19" max="16384" width="15.5" style="6"/>
  </cols>
  <sheetData>
    <row r="1" spans="1:18" s="29" customFormat="1" ht="20.100000000000001" customHeight="1">
      <c r="A1" s="33" t="s">
        <v>71</v>
      </c>
      <c r="B1" s="26"/>
      <c r="Q1" s="32"/>
    </row>
    <row r="2" spans="1:18" s="35" customFormat="1" ht="24.95" customHeight="1">
      <c r="A2" s="97" t="s">
        <v>171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s="29" customFormat="1" ht="20.100000000000001" customHeight="1">
      <c r="A3" s="27"/>
      <c r="B3" s="28"/>
      <c r="C3" s="28"/>
      <c r="D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30"/>
      <c r="R3" s="28" t="s">
        <v>0</v>
      </c>
    </row>
    <row r="4" spans="1:18" s="9" customFormat="1" ht="24.95" customHeight="1">
      <c r="A4" s="104" t="s">
        <v>1</v>
      </c>
      <c r="B4" s="104" t="s">
        <v>9</v>
      </c>
      <c r="C4" s="105" t="s">
        <v>166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4" t="s">
        <v>29</v>
      </c>
      <c r="R4" s="104" t="s">
        <v>26</v>
      </c>
    </row>
    <row r="5" spans="1:18" s="9" customFormat="1" ht="24.95" customHeight="1">
      <c r="A5" s="104"/>
      <c r="B5" s="104"/>
      <c r="C5" s="105" t="s">
        <v>41</v>
      </c>
      <c r="D5" s="106" t="s">
        <v>35</v>
      </c>
      <c r="E5" s="106"/>
      <c r="F5" s="106"/>
      <c r="G5" s="106"/>
      <c r="H5" s="106"/>
      <c r="I5" s="106"/>
      <c r="J5" s="105" t="s">
        <v>2</v>
      </c>
      <c r="K5" s="105" t="s">
        <v>3</v>
      </c>
      <c r="L5" s="105" t="s">
        <v>4</v>
      </c>
      <c r="M5" s="105" t="s">
        <v>5</v>
      </c>
      <c r="N5" s="105" t="s">
        <v>6</v>
      </c>
      <c r="O5" s="105" t="s">
        <v>7</v>
      </c>
      <c r="P5" s="105" t="s">
        <v>8</v>
      </c>
      <c r="Q5" s="104"/>
      <c r="R5" s="104" t="s">
        <v>25</v>
      </c>
    </row>
    <row r="6" spans="1:18" s="9" customFormat="1" ht="35.1" customHeight="1">
      <c r="A6" s="104"/>
      <c r="B6" s="104"/>
      <c r="C6" s="105"/>
      <c r="D6" s="14" t="s">
        <v>43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40</v>
      </c>
      <c r="J6" s="105"/>
      <c r="K6" s="105"/>
      <c r="L6" s="105"/>
      <c r="M6" s="105"/>
      <c r="N6" s="105"/>
      <c r="O6" s="105"/>
      <c r="P6" s="105"/>
      <c r="Q6" s="104"/>
      <c r="R6" s="104"/>
    </row>
    <row r="7" spans="1:18" ht="39.950000000000003" customHeight="1">
      <c r="A7" s="105" t="s">
        <v>42</v>
      </c>
      <c r="B7" s="105"/>
      <c r="C7" s="16">
        <f t="shared" ref="C7:P7" si="0">+C8+C11+C14+C16</f>
        <v>1978.8629999999998</v>
      </c>
      <c r="D7" s="16">
        <f t="shared" si="0"/>
        <v>527.95100000000002</v>
      </c>
      <c r="E7" s="16">
        <f t="shared" si="0"/>
        <v>6</v>
      </c>
      <c r="F7" s="16">
        <f t="shared" si="0"/>
        <v>10</v>
      </c>
      <c r="G7" s="16">
        <f t="shared" si="0"/>
        <v>5.3780000000000001</v>
      </c>
      <c r="H7" s="16">
        <f t="shared" si="0"/>
        <v>346.57299999999998</v>
      </c>
      <c r="I7" s="16">
        <f t="shared" si="0"/>
        <v>160</v>
      </c>
      <c r="J7" s="16">
        <f t="shared" si="0"/>
        <v>0</v>
      </c>
      <c r="K7" s="16">
        <f t="shared" si="0"/>
        <v>31.535999999999994</v>
      </c>
      <c r="L7" s="16">
        <f t="shared" si="0"/>
        <v>242.32199999999995</v>
      </c>
      <c r="M7" s="16">
        <f t="shared" si="0"/>
        <v>381.92400000000009</v>
      </c>
      <c r="N7" s="16">
        <f t="shared" si="0"/>
        <v>326.45399999999995</v>
      </c>
      <c r="O7" s="16">
        <f t="shared" si="0"/>
        <v>233.22599999999994</v>
      </c>
      <c r="P7" s="16">
        <f t="shared" si="0"/>
        <v>235.45</v>
      </c>
      <c r="Q7" s="17"/>
      <c r="R7" s="18"/>
    </row>
    <row r="8" spans="1:18" s="8" customFormat="1" ht="35.1" customHeight="1">
      <c r="A8" s="14" t="s">
        <v>14</v>
      </c>
      <c r="B8" s="15" t="s">
        <v>22</v>
      </c>
      <c r="C8" s="16">
        <f>C9+C10</f>
        <v>16</v>
      </c>
      <c r="D8" s="16">
        <f t="shared" ref="D8:P8" si="1">D9+D10</f>
        <v>16</v>
      </c>
      <c r="E8" s="16">
        <f t="shared" si="1"/>
        <v>6</v>
      </c>
      <c r="F8" s="16">
        <f t="shared" si="1"/>
        <v>10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6">
        <f t="shared" si="1"/>
        <v>0</v>
      </c>
      <c r="Q8" s="17"/>
      <c r="R8" s="18"/>
    </row>
    <row r="9" spans="1:18" ht="35.1" customHeight="1">
      <c r="A9" s="19">
        <v>1</v>
      </c>
      <c r="B9" s="25" t="s">
        <v>22</v>
      </c>
      <c r="C9" s="16">
        <f>SUM(E9:P9)</f>
        <v>6</v>
      </c>
      <c r="D9" s="16">
        <f>SUM(E9:I9)</f>
        <v>6</v>
      </c>
      <c r="E9" s="20">
        <v>6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1" t="s">
        <v>30</v>
      </c>
      <c r="R9" s="22"/>
    </row>
    <row r="10" spans="1:18" ht="35.1" customHeight="1">
      <c r="A10" s="19">
        <v>2</v>
      </c>
      <c r="B10" s="25" t="s">
        <v>22</v>
      </c>
      <c r="C10" s="16">
        <f>SUM(F10:P10)</f>
        <v>10</v>
      </c>
      <c r="D10" s="16">
        <f>SUM(E10:I10)</f>
        <v>10</v>
      </c>
      <c r="E10" s="23">
        <v>0</v>
      </c>
      <c r="F10" s="20">
        <v>10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1" t="s">
        <v>31</v>
      </c>
      <c r="R10" s="22"/>
    </row>
    <row r="11" spans="1:18" s="8" customFormat="1" ht="39.950000000000003" customHeight="1">
      <c r="A11" s="14" t="s">
        <v>174</v>
      </c>
      <c r="B11" s="15" t="s">
        <v>16</v>
      </c>
      <c r="C11" s="16">
        <f>C12+C13</f>
        <v>1406.29</v>
      </c>
      <c r="D11" s="16">
        <f t="shared" ref="D11:P11" si="2">D12+D13</f>
        <v>5.3780000000000001</v>
      </c>
      <c r="E11" s="16">
        <f t="shared" si="2"/>
        <v>0</v>
      </c>
      <c r="F11" s="16">
        <f t="shared" si="2"/>
        <v>0</v>
      </c>
      <c r="G11" s="16">
        <f t="shared" si="2"/>
        <v>5.3780000000000001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31.535999999999994</v>
      </c>
      <c r="L11" s="16">
        <f t="shared" si="2"/>
        <v>227.32199999999995</v>
      </c>
      <c r="M11" s="16">
        <f t="shared" si="2"/>
        <v>371.92400000000009</v>
      </c>
      <c r="N11" s="16">
        <f t="shared" si="2"/>
        <v>311.45399999999995</v>
      </c>
      <c r="O11" s="16">
        <f t="shared" si="2"/>
        <v>233.22599999999994</v>
      </c>
      <c r="P11" s="16">
        <f t="shared" si="2"/>
        <v>225.45</v>
      </c>
      <c r="Q11" s="17"/>
      <c r="R11" s="18"/>
    </row>
    <row r="12" spans="1:18" ht="39.950000000000003" customHeight="1">
      <c r="A12" s="19">
        <v>3</v>
      </c>
      <c r="B12" s="25" t="s">
        <v>13</v>
      </c>
      <c r="C12" s="16">
        <f>SUM(F12:P12)</f>
        <v>1276.29</v>
      </c>
      <c r="D12" s="16">
        <f>SUM(E12:I12)</f>
        <v>5.3780000000000001</v>
      </c>
      <c r="E12" s="20">
        <v>0</v>
      </c>
      <c r="F12" s="20">
        <v>0</v>
      </c>
      <c r="G12" s="24">
        <v>5.3780000000000001</v>
      </c>
      <c r="H12" s="20">
        <v>0</v>
      </c>
      <c r="I12" s="20">
        <v>0</v>
      </c>
      <c r="J12" s="24">
        <v>0</v>
      </c>
      <c r="K12" s="24">
        <v>28.031999999999996</v>
      </c>
      <c r="L12" s="24">
        <v>202.06399999999996</v>
      </c>
      <c r="M12" s="24">
        <v>356.25600000000009</v>
      </c>
      <c r="N12" s="24">
        <v>276.84799999999996</v>
      </c>
      <c r="O12" s="24">
        <v>207.31199999999995</v>
      </c>
      <c r="P12" s="24">
        <v>200.39999999999998</v>
      </c>
      <c r="Q12" s="21" t="s">
        <v>27</v>
      </c>
      <c r="R12" s="21" t="s">
        <v>34</v>
      </c>
    </row>
    <row r="13" spans="1:18" ht="39.950000000000003" customHeight="1">
      <c r="A13" s="19">
        <v>4</v>
      </c>
      <c r="B13" s="25" t="s">
        <v>13</v>
      </c>
      <c r="C13" s="16">
        <f>SUM(E13:P13)</f>
        <v>130</v>
      </c>
      <c r="D13" s="16">
        <f>SUM(E13:I13)</f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3.5039999999999996</v>
      </c>
      <c r="L13" s="20">
        <v>25.257999999999996</v>
      </c>
      <c r="M13" s="20">
        <v>15.668000000000006</v>
      </c>
      <c r="N13" s="20">
        <v>34.605999999999995</v>
      </c>
      <c r="O13" s="20">
        <v>25.914000000000001</v>
      </c>
      <c r="P13" s="20">
        <v>25.049999999999997</v>
      </c>
      <c r="Q13" s="21" t="s">
        <v>32</v>
      </c>
      <c r="R13" s="22"/>
    </row>
    <row r="14" spans="1:18" s="8" customFormat="1" ht="39.950000000000003" customHeight="1">
      <c r="A14" s="14" t="s">
        <v>15</v>
      </c>
      <c r="B14" s="15" t="s">
        <v>18</v>
      </c>
      <c r="C14" s="16">
        <f>C15</f>
        <v>346.57299999999998</v>
      </c>
      <c r="D14" s="16">
        <f t="shared" ref="D14:P14" si="3">D15</f>
        <v>346.57299999999998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346.57299999999998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  <c r="O14" s="16">
        <f t="shared" si="3"/>
        <v>0</v>
      </c>
      <c r="P14" s="16">
        <f t="shared" si="3"/>
        <v>0</v>
      </c>
      <c r="Q14" s="17"/>
      <c r="R14" s="18"/>
    </row>
    <row r="15" spans="1:18" ht="39.950000000000003" customHeight="1">
      <c r="A15" s="19">
        <v>5</v>
      </c>
      <c r="B15" s="25" t="s">
        <v>10</v>
      </c>
      <c r="C15" s="16">
        <f>SUM(F15:P15)</f>
        <v>346.57299999999998</v>
      </c>
      <c r="D15" s="16">
        <f>SUM(E15:I15)</f>
        <v>346.57299999999998</v>
      </c>
      <c r="E15" s="20">
        <v>0</v>
      </c>
      <c r="F15" s="20">
        <v>0</v>
      </c>
      <c r="G15" s="20">
        <v>0</v>
      </c>
      <c r="H15" s="20">
        <v>346.57299999999998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1" t="s">
        <v>33</v>
      </c>
      <c r="R15" s="84" t="s">
        <v>178</v>
      </c>
    </row>
    <row r="16" spans="1:18" s="8" customFormat="1" ht="39.950000000000003" customHeight="1">
      <c r="A16" s="14" t="s">
        <v>17</v>
      </c>
      <c r="B16" s="15" t="s">
        <v>19</v>
      </c>
      <c r="C16" s="16">
        <f>C17+C18</f>
        <v>210</v>
      </c>
      <c r="D16" s="16">
        <f t="shared" ref="D16:P16" si="4">D17+D18</f>
        <v>160</v>
      </c>
      <c r="E16" s="16">
        <f t="shared" si="4"/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160</v>
      </c>
      <c r="J16" s="16">
        <f t="shared" si="4"/>
        <v>0</v>
      </c>
      <c r="K16" s="16">
        <f t="shared" si="4"/>
        <v>0</v>
      </c>
      <c r="L16" s="16">
        <f t="shared" si="4"/>
        <v>15</v>
      </c>
      <c r="M16" s="16">
        <f t="shared" si="4"/>
        <v>10</v>
      </c>
      <c r="N16" s="16">
        <f t="shared" si="4"/>
        <v>15</v>
      </c>
      <c r="O16" s="16">
        <f t="shared" si="4"/>
        <v>0</v>
      </c>
      <c r="P16" s="16">
        <f t="shared" si="4"/>
        <v>10</v>
      </c>
      <c r="Q16" s="17"/>
      <c r="R16" s="18"/>
    </row>
    <row r="17" spans="1:18" s="10" customFormat="1" ht="39.950000000000003" customHeight="1">
      <c r="A17" s="19">
        <v>6</v>
      </c>
      <c r="B17" s="25" t="s">
        <v>11</v>
      </c>
      <c r="C17" s="16">
        <f>SUM(F17:P17)</f>
        <v>110</v>
      </c>
      <c r="D17" s="16">
        <f>SUM(E17:I17)</f>
        <v>100</v>
      </c>
      <c r="E17" s="20">
        <v>0</v>
      </c>
      <c r="F17" s="20">
        <v>0</v>
      </c>
      <c r="G17" s="20">
        <v>0</v>
      </c>
      <c r="H17" s="20">
        <v>0</v>
      </c>
      <c r="I17" s="20">
        <v>100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10</v>
      </c>
      <c r="Q17" s="21" t="s">
        <v>28</v>
      </c>
      <c r="R17" s="22"/>
    </row>
    <row r="18" spans="1:18" ht="39.950000000000003" customHeight="1">
      <c r="A18" s="19">
        <v>7</v>
      </c>
      <c r="B18" s="25" t="s">
        <v>11</v>
      </c>
      <c r="C18" s="16">
        <f>SUM(F18:P18)</f>
        <v>100</v>
      </c>
      <c r="D18" s="16">
        <f>SUM(E18:I18)</f>
        <v>60</v>
      </c>
      <c r="E18" s="20">
        <v>0</v>
      </c>
      <c r="F18" s="20">
        <v>0</v>
      </c>
      <c r="G18" s="20">
        <v>0</v>
      </c>
      <c r="H18" s="20">
        <v>0</v>
      </c>
      <c r="I18" s="20">
        <v>60</v>
      </c>
      <c r="J18" s="20">
        <v>0</v>
      </c>
      <c r="K18" s="20">
        <v>0</v>
      </c>
      <c r="L18" s="20">
        <v>15</v>
      </c>
      <c r="M18" s="20">
        <v>10</v>
      </c>
      <c r="N18" s="20">
        <v>15</v>
      </c>
      <c r="O18" s="20">
        <v>0</v>
      </c>
      <c r="P18" s="20">
        <v>0</v>
      </c>
      <c r="Q18" s="21" t="s">
        <v>28</v>
      </c>
      <c r="R18" s="22"/>
    </row>
  </sheetData>
  <autoFilter ref="A5:R18"/>
  <mergeCells count="16">
    <mergeCell ref="A7:B7"/>
    <mergeCell ref="D5:I5"/>
    <mergeCell ref="C5:C6"/>
    <mergeCell ref="C4:P4"/>
    <mergeCell ref="A4:A6"/>
    <mergeCell ref="B4:B6"/>
    <mergeCell ref="P5:P6"/>
    <mergeCell ref="A2:R2"/>
    <mergeCell ref="Q4:Q6"/>
    <mergeCell ref="R4:R6"/>
    <mergeCell ref="J5:J6"/>
    <mergeCell ref="K5:K6"/>
    <mergeCell ref="L5:L6"/>
    <mergeCell ref="M5:M6"/>
    <mergeCell ref="N5:N6"/>
    <mergeCell ref="O5:O6"/>
  </mergeCells>
  <phoneticPr fontId="12" type="noConversion"/>
  <printOptions horizontalCentered="1"/>
  <pageMargins left="0.59055118110236227" right="0.59055118110236227" top="0.39370078740157483" bottom="0.39370078740157483" header="0.35433070866141736" footer="0.19685039370078741"/>
  <pageSetup paperSize="9" scale="67" fitToHeight="0" orientation="landscape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Normal="100" zoomScaleSheetLayoutView="75" workbookViewId="0">
      <selection activeCell="E7" sqref="E7"/>
    </sheetView>
  </sheetViews>
  <sheetFormatPr defaultRowHeight="14.25"/>
  <cols>
    <col min="1" max="2" width="5.625" style="36" customWidth="1"/>
    <col min="3" max="3" width="15.625" style="36" customWidth="1"/>
    <col min="4" max="4" width="16.125" style="37" customWidth="1"/>
    <col min="5" max="5" width="25.625" style="38" customWidth="1"/>
    <col min="6" max="6" width="63.625" style="39" customWidth="1"/>
    <col min="7" max="16384" width="9" style="39"/>
  </cols>
  <sheetData>
    <row r="1" spans="1:6" ht="21.75" customHeight="1">
      <c r="A1" s="44" t="s">
        <v>70</v>
      </c>
      <c r="B1" s="40"/>
      <c r="C1" s="40"/>
      <c r="D1" s="41"/>
      <c r="E1" s="42"/>
      <c r="F1" s="43"/>
    </row>
    <row r="2" spans="1:6" ht="30.75" customHeight="1">
      <c r="A2" s="115" t="s">
        <v>176</v>
      </c>
      <c r="B2" s="115"/>
      <c r="C2" s="115"/>
      <c r="D2" s="115"/>
      <c r="E2" s="115"/>
      <c r="F2" s="115"/>
    </row>
    <row r="3" spans="1:6" ht="20.100000000000001" customHeight="1">
      <c r="A3" s="45"/>
      <c r="B3" s="45"/>
      <c r="C3" s="45"/>
      <c r="D3" s="45"/>
      <c r="E3" s="45"/>
      <c r="F3" s="45"/>
    </row>
    <row r="4" spans="1:6" s="73" customFormat="1" ht="35.1" customHeight="1">
      <c r="A4" s="116" t="s">
        <v>1</v>
      </c>
      <c r="B4" s="117" t="s">
        <v>76</v>
      </c>
      <c r="C4" s="117" t="s">
        <v>77</v>
      </c>
      <c r="D4" s="117" t="s">
        <v>177</v>
      </c>
      <c r="E4" s="119" t="s">
        <v>160</v>
      </c>
      <c r="F4" s="120"/>
    </row>
    <row r="5" spans="1:6" s="73" customFormat="1" ht="25.5" customHeight="1">
      <c r="A5" s="116"/>
      <c r="B5" s="118"/>
      <c r="C5" s="118"/>
      <c r="D5" s="118"/>
      <c r="E5" s="74" t="s">
        <v>44</v>
      </c>
      <c r="F5" s="74" t="s">
        <v>45</v>
      </c>
    </row>
    <row r="6" spans="1:6" s="73" customFormat="1" ht="50.1" customHeight="1">
      <c r="A6" s="75">
        <v>1</v>
      </c>
      <c r="B6" s="111" t="s">
        <v>78</v>
      </c>
      <c r="C6" s="111" t="s">
        <v>79</v>
      </c>
      <c r="D6" s="76" t="s">
        <v>80</v>
      </c>
      <c r="E6" s="77" t="s">
        <v>81</v>
      </c>
      <c r="F6" s="78" t="s">
        <v>82</v>
      </c>
    </row>
    <row r="7" spans="1:6" s="73" customFormat="1" ht="50.25" customHeight="1">
      <c r="A7" s="75">
        <v>2</v>
      </c>
      <c r="B7" s="111"/>
      <c r="C7" s="111"/>
      <c r="D7" s="111" t="s">
        <v>46</v>
      </c>
      <c r="E7" s="77" t="s">
        <v>47</v>
      </c>
      <c r="F7" s="78" t="s">
        <v>83</v>
      </c>
    </row>
    <row r="8" spans="1:6" s="73" customFormat="1" ht="57.75" customHeight="1">
      <c r="A8" s="75">
        <v>3</v>
      </c>
      <c r="B8" s="111"/>
      <c r="C8" s="111"/>
      <c r="D8" s="111"/>
      <c r="E8" s="77" t="s">
        <v>48</v>
      </c>
      <c r="F8" s="78" t="s">
        <v>84</v>
      </c>
    </row>
    <row r="9" spans="1:6" s="73" customFormat="1" ht="30" customHeight="1">
      <c r="A9" s="75">
        <v>4</v>
      </c>
      <c r="B9" s="111"/>
      <c r="C9" s="111"/>
      <c r="D9" s="111"/>
      <c r="E9" s="79" t="s">
        <v>49</v>
      </c>
      <c r="F9" s="4" t="s">
        <v>85</v>
      </c>
    </row>
    <row r="10" spans="1:6" s="73" customFormat="1" ht="27" customHeight="1">
      <c r="A10" s="75">
        <v>5</v>
      </c>
      <c r="B10" s="111"/>
      <c r="C10" s="111"/>
      <c r="D10" s="111" t="s">
        <v>86</v>
      </c>
      <c r="E10" s="77" t="s">
        <v>50</v>
      </c>
      <c r="F10" s="78" t="s">
        <v>87</v>
      </c>
    </row>
    <row r="11" spans="1:6" s="73" customFormat="1" ht="27" customHeight="1">
      <c r="A11" s="75">
        <v>6</v>
      </c>
      <c r="B11" s="111"/>
      <c r="C11" s="111"/>
      <c r="D11" s="111"/>
      <c r="E11" s="77" t="s">
        <v>51</v>
      </c>
      <c r="F11" s="78" t="s">
        <v>88</v>
      </c>
    </row>
    <row r="12" spans="1:6" s="73" customFormat="1" ht="33.75" customHeight="1">
      <c r="A12" s="75">
        <v>7</v>
      </c>
      <c r="B12" s="111"/>
      <c r="C12" s="111"/>
      <c r="D12" s="111"/>
      <c r="E12" s="77" t="s">
        <v>52</v>
      </c>
      <c r="F12" s="4" t="s">
        <v>89</v>
      </c>
    </row>
    <row r="13" spans="1:6" s="73" customFormat="1" ht="36" customHeight="1">
      <c r="A13" s="75">
        <v>8</v>
      </c>
      <c r="B13" s="111" t="s">
        <v>90</v>
      </c>
      <c r="C13" s="111" t="s">
        <v>91</v>
      </c>
      <c r="D13" s="112" t="s">
        <v>92</v>
      </c>
      <c r="E13" s="77" t="s">
        <v>93</v>
      </c>
      <c r="F13" s="78" t="s">
        <v>94</v>
      </c>
    </row>
    <row r="14" spans="1:6" s="73" customFormat="1" ht="27.75" customHeight="1">
      <c r="A14" s="75">
        <v>9</v>
      </c>
      <c r="B14" s="111"/>
      <c r="C14" s="111"/>
      <c r="D14" s="113"/>
      <c r="E14" s="77" t="s">
        <v>95</v>
      </c>
      <c r="F14" s="78" t="s">
        <v>96</v>
      </c>
    </row>
    <row r="15" spans="1:6" s="73" customFormat="1" ht="30" customHeight="1">
      <c r="A15" s="75">
        <v>10</v>
      </c>
      <c r="B15" s="111"/>
      <c r="C15" s="111"/>
      <c r="D15" s="114"/>
      <c r="E15" s="77" t="s">
        <v>97</v>
      </c>
      <c r="F15" s="78" t="s">
        <v>98</v>
      </c>
    </row>
    <row r="16" spans="1:6" s="73" customFormat="1" ht="50.25" customHeight="1">
      <c r="A16" s="75">
        <v>11</v>
      </c>
      <c r="B16" s="111"/>
      <c r="C16" s="111"/>
      <c r="D16" s="80" t="s">
        <v>99</v>
      </c>
      <c r="E16" s="77" t="s">
        <v>100</v>
      </c>
      <c r="F16" s="4" t="s">
        <v>101</v>
      </c>
    </row>
    <row r="17" spans="1:6" s="73" customFormat="1" ht="53.25" customHeight="1">
      <c r="A17" s="75">
        <v>12</v>
      </c>
      <c r="B17" s="111"/>
      <c r="C17" s="111"/>
      <c r="D17" s="81" t="s">
        <v>102</v>
      </c>
      <c r="E17" s="77" t="s">
        <v>53</v>
      </c>
      <c r="F17" s="78" t="s">
        <v>103</v>
      </c>
    </row>
    <row r="18" spans="1:6" s="73" customFormat="1" ht="53.25" customHeight="1">
      <c r="A18" s="75">
        <v>13</v>
      </c>
      <c r="B18" s="111" t="s">
        <v>104</v>
      </c>
      <c r="C18" s="111" t="s">
        <v>105</v>
      </c>
      <c r="D18" s="108" t="s">
        <v>106</v>
      </c>
      <c r="E18" s="77" t="s">
        <v>54</v>
      </c>
      <c r="F18" s="4" t="s">
        <v>107</v>
      </c>
    </row>
    <row r="19" spans="1:6" s="73" customFormat="1" ht="53.25" customHeight="1">
      <c r="A19" s="75">
        <v>14</v>
      </c>
      <c r="B19" s="111"/>
      <c r="C19" s="111"/>
      <c r="D19" s="109"/>
      <c r="E19" s="77" t="s">
        <v>55</v>
      </c>
      <c r="F19" s="4" t="s">
        <v>108</v>
      </c>
    </row>
    <row r="20" spans="1:6" s="73" customFormat="1" ht="53.25" customHeight="1">
      <c r="A20" s="75">
        <v>15</v>
      </c>
      <c r="B20" s="111"/>
      <c r="C20" s="111"/>
      <c r="D20" s="110"/>
      <c r="E20" s="77" t="s">
        <v>109</v>
      </c>
      <c r="F20" s="4" t="s">
        <v>110</v>
      </c>
    </row>
    <row r="21" spans="1:6" s="73" customFormat="1" ht="48" customHeight="1">
      <c r="A21" s="75">
        <v>16</v>
      </c>
      <c r="B21" s="111"/>
      <c r="C21" s="111"/>
      <c r="D21" s="76" t="s">
        <v>111</v>
      </c>
      <c r="E21" s="77" t="s">
        <v>54</v>
      </c>
      <c r="F21" s="4" t="s">
        <v>112</v>
      </c>
    </row>
    <row r="22" spans="1:6" s="73" customFormat="1" ht="61.5" customHeight="1">
      <c r="A22" s="75">
        <v>17</v>
      </c>
      <c r="B22" s="107" t="s">
        <v>113</v>
      </c>
      <c r="C22" s="107" t="s">
        <v>10</v>
      </c>
      <c r="D22" s="108" t="s">
        <v>56</v>
      </c>
      <c r="E22" s="77" t="s">
        <v>114</v>
      </c>
      <c r="F22" s="78" t="s">
        <v>115</v>
      </c>
    </row>
    <row r="23" spans="1:6" s="73" customFormat="1" ht="60.75" customHeight="1">
      <c r="A23" s="75">
        <v>18</v>
      </c>
      <c r="B23" s="107"/>
      <c r="C23" s="107"/>
      <c r="D23" s="110"/>
      <c r="E23" s="77" t="s">
        <v>116</v>
      </c>
      <c r="F23" s="78" t="s">
        <v>117</v>
      </c>
    </row>
    <row r="24" spans="1:6" s="73" customFormat="1" ht="29.25" customHeight="1">
      <c r="A24" s="75">
        <v>19</v>
      </c>
      <c r="B24" s="107" t="s">
        <v>118</v>
      </c>
      <c r="C24" s="107" t="s">
        <v>119</v>
      </c>
      <c r="D24" s="83" t="s">
        <v>172</v>
      </c>
      <c r="E24" s="77" t="s">
        <v>120</v>
      </c>
      <c r="F24" s="77" t="s">
        <v>121</v>
      </c>
    </row>
    <row r="25" spans="1:6" s="73" customFormat="1" ht="74.25" customHeight="1">
      <c r="A25" s="75">
        <v>20</v>
      </c>
      <c r="B25" s="107"/>
      <c r="C25" s="107"/>
      <c r="D25" s="108" t="s">
        <v>122</v>
      </c>
      <c r="E25" s="77" t="s">
        <v>123</v>
      </c>
      <c r="F25" s="1" t="s">
        <v>124</v>
      </c>
    </row>
    <row r="26" spans="1:6" s="73" customFormat="1" ht="29.25" customHeight="1">
      <c r="A26" s="75">
        <v>21</v>
      </c>
      <c r="B26" s="107"/>
      <c r="C26" s="107"/>
      <c r="D26" s="109"/>
      <c r="E26" s="77" t="s">
        <v>125</v>
      </c>
      <c r="F26" s="1" t="s">
        <v>126</v>
      </c>
    </row>
    <row r="27" spans="1:6" s="73" customFormat="1" ht="29.25" customHeight="1">
      <c r="A27" s="75">
        <v>22</v>
      </c>
      <c r="B27" s="107"/>
      <c r="C27" s="107"/>
      <c r="D27" s="109"/>
      <c r="E27" s="77" t="s">
        <v>127</v>
      </c>
      <c r="F27" s="1" t="s">
        <v>128</v>
      </c>
    </row>
    <row r="28" spans="1:6" s="73" customFormat="1" ht="54" customHeight="1">
      <c r="A28" s="75">
        <v>23</v>
      </c>
      <c r="B28" s="107"/>
      <c r="C28" s="107"/>
      <c r="D28" s="110"/>
      <c r="E28" s="77" t="s">
        <v>129</v>
      </c>
      <c r="F28" s="1" t="s">
        <v>130</v>
      </c>
    </row>
    <row r="29" spans="1:6" s="73" customFormat="1" ht="52.5" customHeight="1">
      <c r="A29" s="75">
        <v>24</v>
      </c>
      <c r="B29" s="107"/>
      <c r="C29" s="107"/>
      <c r="D29" s="76" t="s">
        <v>23</v>
      </c>
      <c r="E29" s="77" t="s">
        <v>131</v>
      </c>
      <c r="F29" s="77" t="s">
        <v>132</v>
      </c>
    </row>
    <row r="30" spans="1:6" s="73" customFormat="1" ht="122.25" customHeight="1">
      <c r="A30" s="75">
        <v>25</v>
      </c>
      <c r="B30" s="107"/>
      <c r="C30" s="107"/>
      <c r="D30" s="76" t="s">
        <v>57</v>
      </c>
      <c r="E30" s="77" t="s">
        <v>58</v>
      </c>
      <c r="F30" s="82" t="s">
        <v>59</v>
      </c>
    </row>
    <row r="31" spans="1:6" s="73" customFormat="1" ht="100.5" customHeight="1">
      <c r="A31" s="75">
        <v>26</v>
      </c>
      <c r="B31" s="107"/>
      <c r="C31" s="107"/>
      <c r="D31" s="76" t="s">
        <v>57</v>
      </c>
      <c r="E31" s="77" t="s">
        <v>133</v>
      </c>
      <c r="F31" s="82" t="s">
        <v>60</v>
      </c>
    </row>
    <row r="32" spans="1:6" s="73" customFormat="1" ht="84" customHeight="1">
      <c r="A32" s="75">
        <v>27</v>
      </c>
      <c r="B32" s="107" t="s">
        <v>134</v>
      </c>
      <c r="C32" s="107" t="s">
        <v>135</v>
      </c>
      <c r="D32" s="108" t="s">
        <v>24</v>
      </c>
      <c r="E32" s="1" t="s">
        <v>136</v>
      </c>
      <c r="F32" s="1" t="s">
        <v>137</v>
      </c>
    </row>
    <row r="33" spans="1:6" s="73" customFormat="1" ht="30.75" customHeight="1">
      <c r="A33" s="75">
        <v>28</v>
      </c>
      <c r="B33" s="107"/>
      <c r="C33" s="107"/>
      <c r="D33" s="109"/>
      <c r="E33" s="1" t="s">
        <v>138</v>
      </c>
      <c r="F33" s="1" t="s">
        <v>139</v>
      </c>
    </row>
    <row r="34" spans="1:6" s="73" customFormat="1" ht="30.75" customHeight="1">
      <c r="A34" s="75">
        <v>29</v>
      </c>
      <c r="B34" s="107"/>
      <c r="C34" s="107"/>
      <c r="D34" s="109"/>
      <c r="E34" s="1" t="s">
        <v>140</v>
      </c>
      <c r="F34" s="1" t="s">
        <v>141</v>
      </c>
    </row>
    <row r="35" spans="1:6" s="73" customFormat="1" ht="30.75" customHeight="1">
      <c r="A35" s="75">
        <v>30</v>
      </c>
      <c r="B35" s="107"/>
      <c r="C35" s="107"/>
      <c r="D35" s="109"/>
      <c r="E35" s="1" t="s">
        <v>142</v>
      </c>
      <c r="F35" s="1" t="s">
        <v>143</v>
      </c>
    </row>
    <row r="36" spans="1:6" s="73" customFormat="1" ht="39.950000000000003" customHeight="1">
      <c r="A36" s="75">
        <v>31</v>
      </c>
      <c r="B36" s="107"/>
      <c r="C36" s="107"/>
      <c r="D36" s="109"/>
      <c r="E36" s="1" t="s">
        <v>144</v>
      </c>
      <c r="F36" s="1" t="s">
        <v>145</v>
      </c>
    </row>
    <row r="37" spans="1:6" s="73" customFormat="1" ht="30.75" customHeight="1">
      <c r="A37" s="75">
        <v>32</v>
      </c>
      <c r="B37" s="107" t="s">
        <v>146</v>
      </c>
      <c r="C37" s="107" t="s">
        <v>12</v>
      </c>
      <c r="D37" s="76" t="s">
        <v>147</v>
      </c>
      <c r="E37" s="77" t="s">
        <v>148</v>
      </c>
      <c r="F37" s="77" t="s">
        <v>149</v>
      </c>
    </row>
    <row r="38" spans="1:6" s="73" customFormat="1" ht="49.5" customHeight="1">
      <c r="A38" s="75">
        <v>33</v>
      </c>
      <c r="B38" s="107"/>
      <c r="C38" s="107"/>
      <c r="D38" s="76" t="s">
        <v>92</v>
      </c>
      <c r="E38" s="77" t="s">
        <v>150</v>
      </c>
      <c r="F38" s="77" t="s">
        <v>151</v>
      </c>
    </row>
    <row r="39" spans="1:6" s="73" customFormat="1" ht="97.5" customHeight="1">
      <c r="A39" s="75">
        <v>34</v>
      </c>
      <c r="B39" s="121" t="s">
        <v>152</v>
      </c>
      <c r="C39" s="121" t="s">
        <v>153</v>
      </c>
      <c r="D39" s="76" t="s">
        <v>147</v>
      </c>
      <c r="E39" s="77" t="s">
        <v>154</v>
      </c>
      <c r="F39" s="1" t="s">
        <v>155</v>
      </c>
    </row>
    <row r="40" spans="1:6" s="73" customFormat="1" ht="49.5" customHeight="1">
      <c r="A40" s="75">
        <v>35</v>
      </c>
      <c r="B40" s="122"/>
      <c r="C40" s="122"/>
      <c r="D40" s="76" t="s">
        <v>147</v>
      </c>
      <c r="E40" s="77" t="s">
        <v>156</v>
      </c>
      <c r="F40" s="77" t="s">
        <v>157</v>
      </c>
    </row>
    <row r="41" spans="1:6" s="73" customFormat="1" ht="49.5" customHeight="1">
      <c r="A41" s="75">
        <v>36</v>
      </c>
      <c r="B41" s="123"/>
      <c r="C41" s="123"/>
      <c r="D41" s="76" t="s">
        <v>147</v>
      </c>
      <c r="E41" s="77" t="s">
        <v>158</v>
      </c>
      <c r="F41" s="77" t="s">
        <v>159</v>
      </c>
    </row>
    <row r="42" spans="1:6" ht="30.75" customHeight="1"/>
    <row r="43" spans="1:6" ht="30.75" customHeight="1"/>
    <row r="44" spans="1:6" ht="30.75" customHeight="1"/>
    <row r="45" spans="1:6" ht="39.950000000000003" customHeight="1"/>
    <row r="46" spans="1:6" ht="30.75" customHeight="1"/>
    <row r="47" spans="1:6" ht="49.5" customHeight="1"/>
    <row r="48" spans="1:6" ht="97.5" customHeight="1"/>
    <row r="49" ht="49.5" customHeight="1"/>
    <row r="50" ht="49.5" customHeight="1"/>
  </sheetData>
  <mergeCells count="29">
    <mergeCell ref="B39:B41"/>
    <mergeCell ref="C39:C41"/>
    <mergeCell ref="B32:B36"/>
    <mergeCell ref="C32:C36"/>
    <mergeCell ref="D32:D36"/>
    <mergeCell ref="B37:B38"/>
    <mergeCell ref="C37:C38"/>
    <mergeCell ref="A2:F2"/>
    <mergeCell ref="A4:A5"/>
    <mergeCell ref="B4:B5"/>
    <mergeCell ref="C4:C5"/>
    <mergeCell ref="D4:D5"/>
    <mergeCell ref="E4:F4"/>
    <mergeCell ref="B6:B12"/>
    <mergeCell ref="C6:C12"/>
    <mergeCell ref="D7:D9"/>
    <mergeCell ref="D10:D12"/>
    <mergeCell ref="D13:D15"/>
    <mergeCell ref="B13:B17"/>
    <mergeCell ref="C13:C17"/>
    <mergeCell ref="B24:B31"/>
    <mergeCell ref="C24:C31"/>
    <mergeCell ref="D25:D28"/>
    <mergeCell ref="B18:B21"/>
    <mergeCell ref="C18:C21"/>
    <mergeCell ref="D18:D20"/>
    <mergeCell ref="B22:B23"/>
    <mergeCell ref="C22:C23"/>
    <mergeCell ref="D22:D23"/>
  </mergeCells>
  <phoneticPr fontId="12" type="noConversion"/>
  <printOptions horizontalCentered="1"/>
  <pageMargins left="0.59055118110236227" right="0.59055118110236227" top="0.78740157480314965" bottom="0.59055118110236227" header="0.31496062992125984" footer="0.39370078740157483"/>
  <pageSetup paperSize="9" scale="64" fitToHeight="100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附件1</vt:lpstr>
      <vt:lpstr>附件2</vt:lpstr>
      <vt:lpstr>附件3</vt:lpstr>
      <vt:lpstr>附件4</vt:lpstr>
      <vt:lpstr>附件2!Print_Area</vt:lpstr>
      <vt:lpstr>附件3!Print_Area</vt:lpstr>
      <vt:lpstr>附件4!Print_Area</vt:lpstr>
      <vt:lpstr>附件3!Print_Titles</vt:lpstr>
      <vt:lpstr>附件4!Print_Titles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杨泳罗</cp:lastModifiedBy>
  <cp:lastPrinted>2019-07-02T08:45:59Z</cp:lastPrinted>
  <dcterms:created xsi:type="dcterms:W3CDTF">1996-12-17T01:32:42Z</dcterms:created>
  <dcterms:modified xsi:type="dcterms:W3CDTF">2019-07-03T08:31:29Z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